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adlecikova\Desktop\zastupitelstvo a rada\2018-2022\FINANCOVÁNÍ\"/>
    </mc:Choice>
  </mc:AlternateContent>
  <bookViews>
    <workbookView xWindow="-120" yWindow="-120" windowWidth="25440" windowHeight="15390" activeTab="1"/>
  </bookViews>
  <sheets>
    <sheet name="Příjmy" sheetId="4" r:id="rId1"/>
    <sheet name="Výdaje" sheetId="5" r:id="rId2"/>
    <sheet name="Financování" sheetId="6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4" i="4" l="1"/>
  <c r="D223" i="5" l="1"/>
  <c r="D219" i="5"/>
  <c r="F257" i="5" l="1"/>
  <c r="E257" i="5"/>
  <c r="D257" i="5"/>
  <c r="E223" i="5"/>
  <c r="E219" i="5"/>
  <c r="E146" i="5"/>
  <c r="E21" i="5" l="1"/>
  <c r="E5" i="5"/>
  <c r="F316" i="5"/>
  <c r="F262" i="5"/>
  <c r="F223" i="5"/>
  <c r="F219" i="5"/>
  <c r="D316" i="5"/>
  <c r="D310" i="5"/>
  <c r="D306" i="5"/>
  <c r="D303" i="5"/>
  <c r="D300" i="5"/>
  <c r="D267" i="5"/>
  <c r="D262" i="5"/>
  <c r="D248" i="5"/>
  <c r="D245" i="5"/>
  <c r="D242" i="5"/>
  <c r="D237" i="5"/>
  <c r="D216" i="5"/>
  <c r="D203" i="5"/>
  <c r="D200" i="5"/>
  <c r="D195" i="5"/>
  <c r="D190" i="5"/>
  <c r="D182" i="5"/>
  <c r="D176" i="5"/>
  <c r="D165" i="5"/>
  <c r="D155" i="5"/>
  <c r="D146" i="5"/>
  <c r="D132" i="5"/>
  <c r="D129" i="5"/>
  <c r="D118" i="5"/>
  <c r="D104" i="5"/>
  <c r="D100" i="5"/>
  <c r="D94" i="5"/>
  <c r="D89" i="5"/>
  <c r="D85" i="5"/>
  <c r="D75" i="5"/>
  <c r="D67" i="5"/>
  <c r="D58" i="5"/>
  <c r="D55" i="5"/>
  <c r="D40" i="5"/>
  <c r="D34" i="5"/>
  <c r="D30" i="5"/>
  <c r="D21" i="5"/>
  <c r="D12" i="5"/>
  <c r="D9" i="5"/>
  <c r="D5" i="5"/>
  <c r="D75" i="4"/>
  <c r="F75" i="4"/>
  <c r="E75" i="4"/>
  <c r="F60" i="4"/>
  <c r="E60" i="4"/>
  <c r="D60" i="4"/>
  <c r="F5" i="4"/>
  <c r="F116" i="4"/>
  <c r="F112" i="4"/>
  <c r="F109" i="4"/>
  <c r="F106" i="4"/>
  <c r="F99" i="4"/>
  <c r="F96" i="4"/>
  <c r="F92" i="4"/>
  <c r="F89" i="4"/>
  <c r="F83" i="4"/>
  <c r="F79" i="4"/>
  <c r="F71" i="4"/>
  <c r="F66" i="4"/>
  <c r="F63" i="4"/>
  <c r="F57" i="4"/>
  <c r="F54" i="4"/>
  <c r="F51" i="4"/>
  <c r="F47" i="4"/>
  <c r="F44" i="4"/>
  <c r="F40" i="4"/>
  <c r="F37" i="4"/>
  <c r="F34" i="4"/>
  <c r="F31" i="4"/>
  <c r="F28" i="4"/>
  <c r="E116" i="4"/>
  <c r="D322" i="5" l="1"/>
  <c r="F121" i="4"/>
  <c r="E96" i="4"/>
  <c r="E89" i="4"/>
  <c r="E79" i="4"/>
  <c r="E71" i="4"/>
  <c r="D112" i="4"/>
  <c r="D109" i="4"/>
  <c r="D106" i="4"/>
  <c r="D99" i="4"/>
  <c r="D92" i="4"/>
  <c r="D83" i="4"/>
  <c r="D79" i="4"/>
  <c r="D71" i="4"/>
  <c r="D66" i="4"/>
  <c r="D63" i="4"/>
  <c r="D57" i="4"/>
  <c r="D54" i="4"/>
  <c r="D51" i="4"/>
  <c r="D47" i="4"/>
  <c r="D44" i="4"/>
  <c r="D40" i="4"/>
  <c r="D37" i="4"/>
  <c r="D31" i="4"/>
  <c r="D28" i="4"/>
  <c r="D5" i="4"/>
  <c r="E31" i="4"/>
  <c r="E37" i="4"/>
  <c r="E40" i="4"/>
  <c r="E54" i="4"/>
  <c r="E57" i="4"/>
  <c r="E262" i="5" l="1"/>
  <c r="F155" i="5"/>
  <c r="F303" i="5" l="1"/>
  <c r="E303" i="5"/>
  <c r="E94" i="5"/>
  <c r="F94" i="5"/>
  <c r="E316" i="5"/>
  <c r="E306" i="5"/>
  <c r="F306" i="5"/>
  <c r="E248" i="5"/>
  <c r="F248" i="5"/>
  <c r="E203" i="5"/>
  <c r="F203" i="5"/>
  <c r="E195" i="5"/>
  <c r="F195" i="5"/>
  <c r="F146" i="5"/>
  <c r="F118" i="5"/>
  <c r="E118" i="5"/>
  <c r="E67" i="5"/>
  <c r="F67" i="5"/>
  <c r="E58" i="5"/>
  <c r="F58" i="5"/>
  <c r="E112" i="4"/>
  <c r="E34" i="4"/>
  <c r="E106" i="4"/>
  <c r="E109" i="4"/>
  <c r="E47" i="4"/>
  <c r="E5" i="4"/>
  <c r="D121" i="4" l="1"/>
  <c r="F310" i="5" l="1"/>
  <c r="F21" i="5"/>
  <c r="E245" i="5" l="1"/>
  <c r="E237" i="5"/>
  <c r="F129" i="5" l="1"/>
  <c r="F100" i="5"/>
  <c r="F85" i="5"/>
  <c r="F75" i="5"/>
  <c r="F55" i="5"/>
  <c r="F40" i="5"/>
  <c r="F34" i="5"/>
  <c r="F30" i="5"/>
  <c r="F12" i="5"/>
  <c r="F9" i="5"/>
  <c r="F5" i="5"/>
  <c r="F89" i="5" l="1"/>
  <c r="F300" i="5"/>
  <c r="F267" i="5"/>
  <c r="F245" i="5"/>
  <c r="F242" i="5"/>
  <c r="F237" i="5"/>
  <c r="F216" i="5"/>
  <c r="F200" i="5"/>
  <c r="F190" i="5"/>
  <c r="F182" i="5"/>
  <c r="F176" i="5"/>
  <c r="F165" i="5"/>
  <c r="F132" i="5"/>
  <c r="F104" i="5"/>
  <c r="E51" i="4"/>
  <c r="E55" i="5"/>
  <c r="E267" i="5"/>
  <c r="F322" i="5" l="1"/>
  <c r="E200" i="5"/>
  <c r="E176" i="5"/>
  <c r="E165" i="5"/>
  <c r="E155" i="5"/>
  <c r="E132" i="5"/>
  <c r="E129" i="5"/>
  <c r="E89" i="5"/>
  <c r="E40" i="5"/>
  <c r="E30" i="5"/>
  <c r="E9" i="5"/>
  <c r="E310" i="5"/>
  <c r="E300" i="5"/>
  <c r="E242" i="5"/>
  <c r="E216" i="5"/>
  <c r="E190" i="5"/>
  <c r="E182" i="5"/>
  <c r="E104" i="5"/>
  <c r="E100" i="5"/>
  <c r="E85" i="5"/>
  <c r="E75" i="5"/>
  <c r="E34" i="5"/>
  <c r="E12" i="5"/>
  <c r="E99" i="4"/>
  <c r="E92" i="4"/>
  <c r="E83" i="4"/>
  <c r="E44" i="4"/>
  <c r="E28" i="4"/>
  <c r="E63" i="4"/>
  <c r="E66" i="4"/>
  <c r="E322" i="5" l="1"/>
  <c r="E121" i="4"/>
</calcChain>
</file>

<file path=xl/sharedStrings.xml><?xml version="1.0" encoding="utf-8"?>
<sst xmlns="http://schemas.openxmlformats.org/spreadsheetml/2006/main" count="455" uniqueCount="273">
  <si>
    <t xml:space="preserve"> </t>
  </si>
  <si>
    <t>PAR</t>
  </si>
  <si>
    <t>POL</t>
  </si>
  <si>
    <t>PŘÍJMY</t>
  </si>
  <si>
    <t>0000</t>
  </si>
  <si>
    <t>PŘÍJMY OBECNÉ CELKEM</t>
  </si>
  <si>
    <t>Daň ze závislé činnosti</t>
  </si>
  <si>
    <t>Daň z příjmů fyzických osob</t>
  </si>
  <si>
    <t>Daň z kapitálových výnosů (fyzických osob)</t>
  </si>
  <si>
    <t>Daň z příjmu právnických osob</t>
  </si>
  <si>
    <t>DPH</t>
  </si>
  <si>
    <t>odvody za odnětí zemědělské půdy</t>
  </si>
  <si>
    <t>Poplatky ze psů</t>
  </si>
  <si>
    <t>Správní poplatky</t>
  </si>
  <si>
    <t>Daň z nemovitosti</t>
  </si>
  <si>
    <t>neinvestiční dotace - státní správa</t>
  </si>
  <si>
    <t>NÁKUP SLUŽEB</t>
  </si>
  <si>
    <t>Příjem z úhrad z dobývacích prostorů</t>
  </si>
  <si>
    <t>SILNICE</t>
  </si>
  <si>
    <t>Drobný hmotný majetek</t>
  </si>
  <si>
    <t>NÁKUP MATERIÁLU</t>
  </si>
  <si>
    <t>NÁKUP SLUŽEB zimní údržba</t>
  </si>
  <si>
    <t>OPRAVY A UDRŽOVÁNÍ</t>
  </si>
  <si>
    <t>CHODNÍKY PARKOVIŠTĚ</t>
  </si>
  <si>
    <t>Nákup materiálu jinde nezařazený</t>
  </si>
  <si>
    <t>VÝDAJE NA ÚZEMNÍ DOPRAVNÍ OBSLUŽNOST</t>
  </si>
  <si>
    <t>PITNÁ VODA</t>
  </si>
  <si>
    <t>PŘÍJMY Z PRONÁJMU</t>
  </si>
  <si>
    <t>ODVÁDĚNÍ A ČIŠTĚNÍ ODPANÍCH VOD</t>
  </si>
  <si>
    <t>POPLATEK ZA ODPADNÍ VODY</t>
  </si>
  <si>
    <t>OSTATNÍ OSOBNÍ VÝDAJE</t>
  </si>
  <si>
    <t>POVINNÉ POJISTNÉ</t>
  </si>
  <si>
    <t>DROBNÝ HMOT.MAJETEK</t>
  </si>
  <si>
    <t>VODA</t>
  </si>
  <si>
    <t>ELEKTRICKÁ ENERGIE</t>
  </si>
  <si>
    <t>SLUŽBY TELEKOMUNIKAČNÍ</t>
  </si>
  <si>
    <t>ÚPRAVY DROBNÝCH VODNÍCH TOKŮ</t>
  </si>
  <si>
    <t>Nákup ostatních služeb</t>
  </si>
  <si>
    <t>PŘEDŠKOLNÍ ZAŘÍZENÍ-MŠ</t>
  </si>
  <si>
    <t>ZÁKLADNÍ ŠKOLA</t>
  </si>
  <si>
    <t>PŘÍSPĚVEK ŠKOLE</t>
  </si>
  <si>
    <t>KNIHOVNA</t>
  </si>
  <si>
    <t>OST. OS. VÝDAJE</t>
  </si>
  <si>
    <t>Opravy a údržba</t>
  </si>
  <si>
    <t>Nákup knih a časopisů</t>
  </si>
  <si>
    <t>DDHM</t>
  </si>
  <si>
    <t>Příspěvky čtenářů</t>
  </si>
  <si>
    <t>Drobný materiál</t>
  </si>
  <si>
    <t>OSTATNÍ ZÁLEŽITOSTI KULTURY</t>
  </si>
  <si>
    <t>ZACHOVÁNÍ A OBNOVA KULTURNÍCH HODNOT</t>
  </si>
  <si>
    <t>ROZHLAS A TELEVIZE</t>
  </si>
  <si>
    <t>OSTATNÍ ZÁLEŽITOSTI SDĚLOVACÍ</t>
  </si>
  <si>
    <t>příjmy z poskytovaných služeb</t>
  </si>
  <si>
    <t>ZÁJMOVÁ ČINNOST V KULTUŘE</t>
  </si>
  <si>
    <t>DHM INVESTIČNÍ A NEINVESTIČNÍ</t>
  </si>
  <si>
    <t>PLYN</t>
  </si>
  <si>
    <t>pohoštění</t>
  </si>
  <si>
    <t>dary obyvatelstvu(nar.dítěte+fin.výpomoc v nouzi)</t>
  </si>
  <si>
    <t>nákup materiálu</t>
  </si>
  <si>
    <t>Neinv.dotace nezisk.-let.noc,country,divadlo,ples</t>
  </si>
  <si>
    <t>TĚLOVÝCHOVNÁ ČINNOST</t>
  </si>
  <si>
    <t>Nájemné</t>
  </si>
  <si>
    <t>Nákup služeb</t>
  </si>
  <si>
    <t>VYUŽITÍ VOLNÉHO ČASU DĚTÍ(Dětská hřiště)</t>
  </si>
  <si>
    <t>NEBYTOVÉ HOSPODÁŘSTVÍ</t>
  </si>
  <si>
    <t>příjmy z pronájmu nebyt. prostor</t>
  </si>
  <si>
    <t>VEŘEJNÉ OSVĚTLENÍ</t>
  </si>
  <si>
    <t>Příjmy z pronájmu hrob. míst</t>
  </si>
  <si>
    <t>BUDOVY,HALY,STAVBY</t>
  </si>
  <si>
    <t>VÝSTAVBA A ÚDRŽBA INŽ. SÍTÍ PLYN</t>
  </si>
  <si>
    <t>ÚZEMNÍ PLÁNOVÁNÍ</t>
  </si>
  <si>
    <t>Ostatní nákup dlouh.</t>
  </si>
  <si>
    <t>KOMUNÁLNÍ SLUŽBY A ÚZEMNÍ ROZVOJ +VW</t>
  </si>
  <si>
    <t>Příjmy z pronájmu pozemků</t>
  </si>
  <si>
    <t>příjmy z prodeje pozemků</t>
  </si>
  <si>
    <t>Nákup materiálu</t>
  </si>
  <si>
    <t>Nákup pohoných hmot</t>
  </si>
  <si>
    <t>Konzult. a por. Činnost</t>
  </si>
  <si>
    <t>Opravy a udržování</t>
  </si>
  <si>
    <t>Platby daní a poplatků(Daň z přev.nem.)</t>
  </si>
  <si>
    <t>NÁKUP OSTATNÍCH SLUŽEB</t>
  </si>
  <si>
    <t>Sběr a svoz nebezpečných odpadů</t>
  </si>
  <si>
    <t>SBĚR A SVOZ KOMUNÁLNÍCH ODPADŮ</t>
  </si>
  <si>
    <t>Přijaté neinvestiční dary</t>
  </si>
  <si>
    <t>Ostatní nedaňové příjmy j.n.</t>
  </si>
  <si>
    <t>PÉČE O VZHLED A VEŘEJNÁ ZELENĚ</t>
  </si>
  <si>
    <t>Ostatní osobní výdaje</t>
  </si>
  <si>
    <t>POHONNÉ HMOTY A MAZIVA</t>
  </si>
  <si>
    <t>Ostatní neinvestiční transfery</t>
  </si>
  <si>
    <t>POŽÁRNÍ OCHRANA</t>
  </si>
  <si>
    <t>PO-neinv.dotace Obci Střelice</t>
  </si>
  <si>
    <t>MÍSTNÍ ZASTUPITELSKÉ ORGÁNY</t>
  </si>
  <si>
    <t>POVINNÉ SOCIÁLNÍ POJIŠTĚNÍ</t>
  </si>
  <si>
    <t>POVINNÉ ZDRAVOTNÍ POJIŠTĚNÍ</t>
  </si>
  <si>
    <t>SLUŽBY TELEKOMUNIKACÍ A RADIO</t>
  </si>
  <si>
    <t>ŠKOLENÍ A VZDĚLÁVÁNÍ</t>
  </si>
  <si>
    <t>CESTOVNÉ</t>
  </si>
  <si>
    <t>ČINNOST MÍSTNÍ SPRÁVY</t>
  </si>
  <si>
    <t>Přijaté neinvest. Dary</t>
  </si>
  <si>
    <t>Přijaté nekap. Příspěvky</t>
  </si>
  <si>
    <t>PLATY ZAMĚSTNANCŮ</t>
  </si>
  <si>
    <t>OSTATNÍ POVINNÉ POJIŠTĚNÍ ZA ZAMĚST.</t>
  </si>
  <si>
    <t>OCHRANNÉ POMŮCKY</t>
  </si>
  <si>
    <t>DHM INVEST. A NEINVEST.</t>
  </si>
  <si>
    <t>SLUŽBY POŠT</t>
  </si>
  <si>
    <t>SLUŽBY TELEKOMUN. A RÁDIOKOMUN.</t>
  </si>
  <si>
    <t>KONZULTAČNÍ PORADENSKÁ A PRÁVNÍ POMOC</t>
  </si>
  <si>
    <t>PROGRAMOVÉ VYBAVENÍ</t>
  </si>
  <si>
    <t>POHOŠTĚNÍ</t>
  </si>
  <si>
    <t>OBECNÉ PŘÍJMY A VÝDAJE</t>
  </si>
  <si>
    <t>Příjmy z úroků</t>
  </si>
  <si>
    <t>Poplatky bance</t>
  </si>
  <si>
    <t>POJIŠTĚNÍ FUNKČNĚ NESPECIFIKOVANÉ</t>
  </si>
  <si>
    <t>SLUŽBY PENĚŽNÍCH ÚSTAVŮ-pojišťovny</t>
  </si>
  <si>
    <t xml:space="preserve"> CELKEM</t>
  </si>
  <si>
    <t>OCHRANA OBYVATELSTVA</t>
  </si>
  <si>
    <t>Farmářské trhy</t>
  </si>
  <si>
    <t>Rezerva na krizové události</t>
  </si>
  <si>
    <t>odvod z loterií</t>
  </si>
  <si>
    <t>OSTATNÍ NEINVESTIČNÍ DOTACE</t>
  </si>
  <si>
    <t>včelaři</t>
  </si>
  <si>
    <t>ZÁLEŽITOSTI KULTURY (kult.komise)</t>
  </si>
  <si>
    <t>Nákup materiálu nezař.</t>
  </si>
  <si>
    <t>PĚSTEBNÍ ČINNOST- lesy</t>
  </si>
  <si>
    <t xml:space="preserve">příspěvky na obč.vybavenost </t>
  </si>
  <si>
    <t xml:space="preserve">Daň z příjmu práv. osob za obce </t>
  </si>
  <si>
    <t>PLATBY DANÍ A POPLATKU</t>
  </si>
  <si>
    <t>OPRAVY A UDRŽOVÁNÍ+dopravní pasport místích komunik.</t>
  </si>
  <si>
    <t>Fin.příspěvek OS Vrabčák</t>
  </si>
  <si>
    <t>Navrtávky</t>
  </si>
  <si>
    <t>Poplatky OSA</t>
  </si>
  <si>
    <t>VĚCNÉ DARY-jubilanti</t>
  </si>
  <si>
    <t xml:space="preserve">OPRAVY A ÚDRŽBA  </t>
  </si>
  <si>
    <t>POHŘEBNICTVÍ</t>
  </si>
  <si>
    <t>Zprac.dat a služby souvis.s inform.a komunik.technologiemi</t>
  </si>
  <si>
    <t>Neinv.příspěvky neziskov.org.-SPORT</t>
  </si>
  <si>
    <t>poplatky za užívání veřejného prostranství(včetně FT-farm.trhy)</t>
  </si>
  <si>
    <t>Služby</t>
  </si>
  <si>
    <t xml:space="preserve">NÁKUP SLUŽEB </t>
  </si>
  <si>
    <r>
      <t>OST. OS. VÝDAJE -kronikář obce+</t>
    </r>
    <r>
      <rPr>
        <sz val="10"/>
        <rFont val="Arial CE"/>
        <family val="2"/>
        <charset val="238"/>
      </rPr>
      <t>kronika vítání občánků</t>
    </r>
  </si>
  <si>
    <t>Oprava kříže hřbitov a u kostela, smírčí kámen</t>
  </si>
  <si>
    <t>BUDOVY HALY STAVBY -nový rozhlas Jabloňový sad+Luční</t>
  </si>
  <si>
    <t>SPORTOVNÍ ZAŘÍZENÍ</t>
  </si>
  <si>
    <t>ÚZEMNÍ ROZVOJ</t>
  </si>
  <si>
    <t>Úhrady sankcí jiným rozpočtům</t>
  </si>
  <si>
    <t>BUDOVY HALY STAVBY-oprava stropu</t>
  </si>
  <si>
    <t>DDHM-nové regály</t>
  </si>
  <si>
    <t>Dětská hřiště</t>
  </si>
  <si>
    <t>OPRAVY A UDRŽOVÁNÍ -oprava pošty</t>
  </si>
  <si>
    <t>ODMĚNY ČLENUM Zastupitelstva</t>
  </si>
  <si>
    <t>KNIHY UČEBNÍ POMŮCKY A TISK-včetně publikace Moravany</t>
  </si>
  <si>
    <t>PŘISPĚVEK MŠ</t>
  </si>
  <si>
    <t xml:space="preserve">NEINVESTIČ.TRANSF.OBCÍM (Nebovidy) </t>
  </si>
  <si>
    <r>
      <t xml:space="preserve">BUDOVY HALY STAVBY- </t>
    </r>
    <r>
      <rPr>
        <sz val="10"/>
        <rFont val="Arial CE"/>
        <family val="2"/>
        <charset val="238"/>
      </rPr>
      <t>PD kruhový objezd</t>
    </r>
  </si>
  <si>
    <t>SOC. POMOC OSOBÁM V HMOT.NOUZI (charita)</t>
  </si>
  <si>
    <t>Příjmy z poskyt.služeb</t>
  </si>
  <si>
    <t>Přijaté dary na pořízení dlouh. Majetku</t>
  </si>
  <si>
    <t>Odvody příspěvkových organizací</t>
  </si>
  <si>
    <t>Přijaté pojistné náhrady</t>
  </si>
  <si>
    <t>přijaté nekapitálové příspěvky a náhrady</t>
  </si>
  <si>
    <t>Přijaté nekapitálové příspěvky a náhrady</t>
  </si>
  <si>
    <t>Příjmy z vlastní činnosti jinde nespecifikovatelné</t>
  </si>
  <si>
    <t>Příjmy z prodeje zboží</t>
  </si>
  <si>
    <t>Příjmy z pronájmu movitých věcí</t>
  </si>
  <si>
    <t>VÝDAJE</t>
  </si>
  <si>
    <t>Konzultační, poradenské a právní služby</t>
  </si>
  <si>
    <t>Drobný hmotný dlouhodobý majetek</t>
  </si>
  <si>
    <t>Dary obyvatelstvu</t>
  </si>
  <si>
    <t>Neinvestiční transfery zřízeným příspěvkovým školám</t>
  </si>
  <si>
    <t>Neinvestiční trasfery spolkům</t>
  </si>
  <si>
    <t>Moravanské listy + distribuce</t>
  </si>
  <si>
    <t>Ost. Neinvestiční transfery neziskovým apod. organizacím</t>
  </si>
  <si>
    <t>Neinvest. Transfery politickým straným a hnutím</t>
  </si>
  <si>
    <t>Stroje, přístroje, zařízení</t>
  </si>
  <si>
    <t>Elektrická energie</t>
  </si>
  <si>
    <t>Věcné dary</t>
  </si>
  <si>
    <t>Ost. Neinvestiční transfery neziskovým a podob. Organizacím</t>
  </si>
  <si>
    <t>Studená voda</t>
  </si>
  <si>
    <t>Plyn</t>
  </si>
  <si>
    <t>Náhrady mezd v době nemoci</t>
  </si>
  <si>
    <t>Pohoštění</t>
  </si>
  <si>
    <t>Platby daní a poplatků státnímu rozpočtu</t>
  </si>
  <si>
    <t>Platby daní a poplatků krajům, obcím a státním fondům</t>
  </si>
  <si>
    <t>Přístavba ordinace prakt. Lékaře</t>
  </si>
  <si>
    <t>OSTATNÍ ZÁJMOVÁ ČINNOST A REKREACE - důchodci</t>
  </si>
  <si>
    <t>Neinv. Přij. Transfery z všeob. pokl. Správy stát. rozpočtu</t>
  </si>
  <si>
    <t>Investičtní přijaté transfery od krajů</t>
  </si>
  <si>
    <t>FINAČNÍ VYPOŘÁDÁNÍ MINULÝCH LET</t>
  </si>
  <si>
    <t>FINANCOVÁNÍ</t>
  </si>
  <si>
    <t>Zapojené prostředky na bankovních účtech (zůstatek z předchozích let)</t>
  </si>
  <si>
    <t>Daň z hazardních her</t>
  </si>
  <si>
    <t>Ostatní investiční přijaté transfery ze stát. rozpočtu</t>
  </si>
  <si>
    <t>Ostatní neinv. přijaté transfery ze stát. rozpočtu</t>
  </si>
  <si>
    <t>Neivnest. přijaté transfery od krajů</t>
  </si>
  <si>
    <t>OSTATNÍ SPRÁVA V ZEMĚDĚLSTVÍ</t>
  </si>
  <si>
    <t>Sankční platby přijaté od jiných subjektů</t>
  </si>
  <si>
    <t>OSTATNÍ ZÁLEŽITOSTI TĚŽ.PRŮM. A ENERGET.</t>
  </si>
  <si>
    <t>Příjmy dobíh.úhrad z dobýv.prostoru a z vydob.nerostů</t>
  </si>
  <si>
    <t>Přijaté dary na pořízení dlouh.majetku</t>
  </si>
  <si>
    <t>PŘEVODY VLASTNÍM FONDŮM</t>
  </si>
  <si>
    <t>Převody z rozpočtových účtů</t>
  </si>
  <si>
    <t>Ostatní převody z vlastních fondů</t>
  </si>
  <si>
    <t>DOPRAVNÍ OBSLUŽNOST</t>
  </si>
  <si>
    <t>Stroje, přístroje a zařízení</t>
  </si>
  <si>
    <t>Programové vybavení</t>
  </si>
  <si>
    <t>Pozemky</t>
  </si>
  <si>
    <t>Neinvestiční transfery obcím - psychologické služby Šlapanice</t>
  </si>
  <si>
    <t>Neinvestiční transfery - Charita Rajhrad</t>
  </si>
  <si>
    <t>PŘEVODY VLASTNÍM FONDŮM V ROZP.ÚZEM.ÚROVNĚ</t>
  </si>
  <si>
    <t>Převody vlastním rozpočtovým účtům</t>
  </si>
  <si>
    <t>Ostatní převody vlastním fondům</t>
  </si>
  <si>
    <t>Budovy, haly a stavby</t>
  </si>
  <si>
    <t>KD rozšíření + přístavba</t>
  </si>
  <si>
    <t>DDHM Vnitřní vybavení - Centrum volného času</t>
  </si>
  <si>
    <t>Ost. Neinvest. Transfery veřejným rozpočtům územní úrovně (DSO Šlapanicko)</t>
  </si>
  <si>
    <t>Neinvestiční transfery obecně prospěšným společnostem (MAS Bobrava)</t>
  </si>
  <si>
    <t>Stroje a zařízení - malotraktor</t>
  </si>
  <si>
    <t>VOLBY PREZIDENTA REPUBLIKY</t>
  </si>
  <si>
    <t>Odměny OVK + distribuce hlas.lístků</t>
  </si>
  <si>
    <t xml:space="preserve">Nákup služeb </t>
  </si>
  <si>
    <t>Neinvestiční transfery obcím (VPS Šlapanice)</t>
  </si>
  <si>
    <t>Uvolnění pozastávky pro S-A-S stavba OÚ</t>
  </si>
  <si>
    <t>OSTATNÍ FINANČNÍ OPERACE</t>
  </si>
  <si>
    <t>Návrh rozpočtu na rok 2019</t>
  </si>
  <si>
    <t>Skutečné plnění 2018</t>
  </si>
  <si>
    <t>Schválený rozpočet 2018</t>
  </si>
  <si>
    <t>Návrh příjmy 2019</t>
  </si>
  <si>
    <t>Příjmy 2018</t>
  </si>
  <si>
    <t>SBĚR A SVOZ NEBEZPEČNÝCH ODPADŮ</t>
  </si>
  <si>
    <t>Ostatní nedaňové příjmy jindy nezařazené</t>
  </si>
  <si>
    <t>Příjmy z prodeje ostatního hmotného dlouhodobého majetku</t>
  </si>
  <si>
    <t>PÉČE O VZHLED OBCÍ A VEŘEJNOU ZELEŇ</t>
  </si>
  <si>
    <t>OSTATNÍ ČINNOSTI JINDE NEZAŘAZENÉ</t>
  </si>
  <si>
    <t>Naučná stezka Bobrstezka (dotace MAS)</t>
  </si>
  <si>
    <t>Poplatek za provoz systemu shromaždování, sběru, přepravy</t>
  </si>
  <si>
    <t>Přijaté neinvstiční dary</t>
  </si>
  <si>
    <t>OCHRANA PAMÁTEK A PÉČE O KULT. DĚDICTVÍ</t>
  </si>
  <si>
    <t>přijmy z pronájmu ostatních nemovitých věcí</t>
  </si>
  <si>
    <t>Výdaje 2018</t>
  </si>
  <si>
    <t>Návrh výdaje 2019</t>
  </si>
  <si>
    <t>Turisticke a cyklo spojení (projekty)</t>
  </si>
  <si>
    <t>OPRAVY A UDRŽOVÁNÍ (chodník Školní)</t>
  </si>
  <si>
    <t>Budovy, haly, stavby (zastávka Hlavní)</t>
  </si>
  <si>
    <t>Rekonstrukce hřiště MŠ II. Etapa</t>
  </si>
  <si>
    <t>MŠ 3. etapa - kompl. Projekt. Dok. + inž. Činnost</t>
  </si>
  <si>
    <t>Školní hřiště</t>
  </si>
  <si>
    <t>Oprava fary - střecha a teď</t>
  </si>
  <si>
    <t>Multifunkční hala - PD</t>
  </si>
  <si>
    <t>Rekonstrukce povrchu hřiště - zádržné splatnost 2019</t>
  </si>
  <si>
    <t>BUDOVY,HALY,STAVBY(Modřická-přecházení)</t>
  </si>
  <si>
    <t>NÁKUP SLUŽEB - hřbitovní zeď</t>
  </si>
  <si>
    <t>Prodloužení plynovodního řadu - Multifunkční hala PD</t>
  </si>
  <si>
    <t>Podzemní kontejnery</t>
  </si>
  <si>
    <t>Přírodní zahrada (dotace)</t>
  </si>
  <si>
    <t>Stroje, přístroje a zařízení - osobní automobil</t>
  </si>
  <si>
    <t xml:space="preserve">                          - DPH (vlastní daňová povinnost)</t>
  </si>
  <si>
    <t>DAŇ Z PŘÍJMU - OBEC DPH</t>
  </si>
  <si>
    <t>Vratka volby - Prezident republiky</t>
  </si>
  <si>
    <t>Vratka volby - Zastupitelstva obce</t>
  </si>
  <si>
    <t>Poskytnuté náhrady</t>
  </si>
  <si>
    <t>Stroje, přístorje a zařízení</t>
  </si>
  <si>
    <t>Služby elektronických komunikací</t>
  </si>
  <si>
    <t>Neinv. Trasfery cvírkím a náboženským společnostem</t>
  </si>
  <si>
    <t>DHDM</t>
  </si>
  <si>
    <t>Budovy, haly, pozemky</t>
  </si>
  <si>
    <t>Knihy, učební pomůcky a tisk</t>
  </si>
  <si>
    <t>VOLBY DO ZASTUPITELSTEV OBCÍ</t>
  </si>
  <si>
    <t>Nákup zboží (za účelem dalšího prodeje)</t>
  </si>
  <si>
    <t>Rozp.schválený 2018</t>
  </si>
  <si>
    <t>Návrh rozpočtu 2019</t>
  </si>
  <si>
    <t>Rekonstrukce parku</t>
  </si>
  <si>
    <t>INFORMACE O SCHVÁLENÉM ROZPOČTU 2018 A JEHO PLNĚNÍ, NÁVRH ROZPOČTU  2019</t>
  </si>
  <si>
    <t>Budovy, haly, stavby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</si>
</sst>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 CE"/>
      <family val="2"/>
      <charset val="238"/>
    </font>
    <font>
      <b/>
      <sz val="14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sz val="10"/>
      <color indexed="10"/>
      <name val="Arial CE"/>
      <family val="2"/>
      <charset val="238"/>
    </font>
    <font>
      <sz val="10"/>
      <color indexed="40"/>
      <name val="Arial CE"/>
      <family val="2"/>
      <charset val="238"/>
    </font>
    <font>
      <sz val="11"/>
      <name val="Arial CE"/>
      <family val="2"/>
      <charset val="238"/>
    </font>
    <font>
      <b/>
      <u/>
      <sz val="10"/>
      <color indexed="40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charset val="238"/>
    </font>
    <font>
      <sz val="10"/>
      <color rgb="FFFF0000"/>
      <name val="Arial CE"/>
      <family val="2"/>
      <charset val="238"/>
    </font>
    <font>
      <sz val="10"/>
      <color theme="1"/>
      <name val="Arial CE"/>
      <family val="2"/>
      <charset val="238"/>
    </font>
    <font>
      <b/>
      <sz val="10"/>
      <color rgb="FFFF0000"/>
      <name val="Arial CE"/>
      <charset val="238"/>
    </font>
    <font>
      <sz val="10"/>
      <color rgb="FFFF0000"/>
      <name val="Arial CE"/>
      <charset val="238"/>
    </font>
    <font>
      <sz val="10"/>
      <name val="Arial CE"/>
      <charset val="238"/>
    </font>
    <font>
      <b/>
      <sz val="8"/>
      <name val="Arial CE"/>
      <charset val="238"/>
    </font>
    <font>
      <b/>
      <sz val="12"/>
      <name val="Arial CE"/>
      <family val="2"/>
      <charset val="238"/>
    </font>
    <font>
      <sz val="11"/>
      <color rgb="FFFF0000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rgb="FFFFFF99"/>
        <bgColor indexed="13"/>
      </patternFill>
    </fill>
    <fill>
      <patternFill patternType="solid">
        <fgColor theme="0"/>
        <bgColor indexed="34"/>
      </patternFill>
    </fill>
    <fill>
      <patternFill patternType="solid">
        <fgColor rgb="FFFFFF99"/>
        <b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41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26"/>
      </patternFill>
    </fill>
    <fill>
      <patternFill patternType="solid">
        <fgColor rgb="FFFFFF99"/>
        <bgColor indexed="22"/>
      </patternFill>
    </fill>
    <fill>
      <patternFill patternType="solid">
        <fgColor rgb="FFCCFFFF"/>
        <bgColor indexed="22"/>
      </patternFill>
    </fill>
    <fill>
      <patternFill patternType="solid">
        <fgColor rgb="FFFFFF99"/>
        <bgColor indexed="41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113">
    <xf numFmtId="0" fontId="0" fillId="0" borderId="0" xfId="0"/>
    <xf numFmtId="1" fontId="0" fillId="0" borderId="0" xfId="0" applyNumberFormat="1"/>
    <xf numFmtId="3" fontId="0" fillId="0" borderId="0" xfId="0" applyNumberFormat="1"/>
    <xf numFmtId="1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1" fontId="0" fillId="0" borderId="1" xfId="0" applyNumberFormat="1" applyBorder="1"/>
    <xf numFmtId="3" fontId="0" fillId="0" borderId="1" xfId="0" applyNumberFormat="1" applyBorder="1"/>
    <xf numFmtId="3" fontId="0" fillId="2" borderId="1" xfId="0" applyNumberFormat="1" applyFill="1" applyBorder="1"/>
    <xf numFmtId="1" fontId="3" fillId="0" borderId="1" xfId="0" applyNumberFormat="1" applyFont="1" applyBorder="1" applyAlignment="1">
      <alignment horizontal="right"/>
    </xf>
    <xf numFmtId="1" fontId="3" fillId="0" borderId="1" xfId="0" applyNumberFormat="1" applyFont="1" applyBorder="1"/>
    <xf numFmtId="3" fontId="3" fillId="0" borderId="1" xfId="0" applyNumberFormat="1" applyFont="1" applyBorder="1"/>
    <xf numFmtId="3" fontId="3" fillId="2" borderId="1" xfId="0" applyNumberFormat="1" applyFont="1" applyFill="1" applyBorder="1"/>
    <xf numFmtId="3" fontId="3" fillId="0" borderId="0" xfId="0" applyNumberFormat="1" applyFont="1"/>
    <xf numFmtId="3" fontId="4" fillId="2" borderId="1" xfId="0" applyNumberFormat="1" applyFont="1" applyFill="1" applyBorder="1"/>
    <xf numFmtId="1" fontId="6" fillId="0" borderId="1" xfId="0" applyNumberFormat="1" applyFont="1" applyBorder="1"/>
    <xf numFmtId="3" fontId="6" fillId="0" borderId="1" xfId="0" applyNumberFormat="1" applyFont="1" applyBorder="1"/>
    <xf numFmtId="3" fontId="2" fillId="4" borderId="1" xfId="0" applyNumberFormat="1" applyFont="1" applyFill="1" applyBorder="1"/>
    <xf numFmtId="3" fontId="6" fillId="0" borderId="0" xfId="0" applyNumberFormat="1" applyFont="1"/>
    <xf numFmtId="3" fontId="6" fillId="4" borderId="1" xfId="0" applyNumberFormat="1" applyFont="1" applyFill="1" applyBorder="1"/>
    <xf numFmtId="3" fontId="2" fillId="0" borderId="1" xfId="0" applyNumberFormat="1" applyFont="1" applyBorder="1"/>
    <xf numFmtId="3" fontId="2" fillId="0" borderId="0" xfId="0" applyNumberFormat="1" applyFont="1"/>
    <xf numFmtId="3" fontId="7" fillId="0" borderId="0" xfId="0" applyNumberFormat="1" applyFont="1"/>
    <xf numFmtId="3" fontId="5" fillId="0" borderId="0" xfId="0" applyNumberFormat="1" applyFont="1"/>
    <xf numFmtId="1" fontId="6" fillId="0" borderId="0" xfId="0" applyNumberFormat="1" applyFont="1"/>
    <xf numFmtId="0" fontId="8" fillId="0" borderId="0" xfId="0" applyFont="1"/>
    <xf numFmtId="1" fontId="0" fillId="6" borderId="1" xfId="0" applyNumberFormat="1" applyFill="1" applyBorder="1"/>
    <xf numFmtId="3" fontId="3" fillId="0" borderId="0" xfId="0" applyNumberFormat="1" applyFont="1" applyAlignment="1">
      <alignment horizontal="left"/>
    </xf>
    <xf numFmtId="1" fontId="9" fillId="0" borderId="1" xfId="0" applyNumberFormat="1" applyFont="1" applyBorder="1"/>
    <xf numFmtId="3" fontId="9" fillId="0" borderId="1" xfId="0" applyNumberFormat="1" applyFont="1" applyBorder="1"/>
    <xf numFmtId="1" fontId="0" fillId="9" borderId="1" xfId="0" applyNumberFormat="1" applyFill="1" applyBorder="1"/>
    <xf numFmtId="3" fontId="0" fillId="9" borderId="1" xfId="0" applyNumberFormat="1" applyFill="1" applyBorder="1"/>
    <xf numFmtId="3" fontId="9" fillId="0" borderId="0" xfId="0" applyNumberFormat="1" applyFont="1"/>
    <xf numFmtId="3" fontId="9" fillId="2" borderId="1" xfId="0" applyNumberFormat="1" applyFont="1" applyFill="1" applyBorder="1"/>
    <xf numFmtId="1" fontId="9" fillId="0" borderId="0" xfId="0" applyNumberFormat="1" applyFont="1"/>
    <xf numFmtId="1" fontId="12" fillId="0" borderId="1" xfId="0" applyNumberFormat="1" applyFont="1" applyBorder="1"/>
    <xf numFmtId="1" fontId="13" fillId="0" borderId="1" xfId="0" applyNumberFormat="1" applyFont="1" applyBorder="1"/>
    <xf numFmtId="3" fontId="14" fillId="2" borderId="1" xfId="0" applyNumberFormat="1" applyFont="1" applyFill="1" applyBorder="1"/>
    <xf numFmtId="3" fontId="9" fillId="3" borderId="1" xfId="0" applyNumberFormat="1" applyFont="1" applyFill="1" applyBorder="1"/>
    <xf numFmtId="1" fontId="14" fillId="0" borderId="1" xfId="0" applyNumberFormat="1" applyFont="1" applyBorder="1"/>
    <xf numFmtId="3" fontId="14" fillId="0" borderId="1" xfId="0" applyNumberFormat="1" applyFont="1" applyBorder="1"/>
    <xf numFmtId="3" fontId="10" fillId="0" borderId="1" xfId="0" applyNumberFormat="1" applyFont="1" applyBorder="1"/>
    <xf numFmtId="1" fontId="10" fillId="0" borderId="1" xfId="0" applyNumberFormat="1" applyFont="1" applyBorder="1"/>
    <xf numFmtId="3" fontId="14" fillId="3" borderId="1" xfId="0" applyNumberFormat="1" applyFont="1" applyFill="1" applyBorder="1"/>
    <xf numFmtId="3" fontId="14" fillId="0" borderId="0" xfId="0" applyNumberFormat="1" applyFont="1"/>
    <xf numFmtId="1" fontId="0" fillId="0" borderId="4" xfId="0" applyNumberFormat="1" applyBorder="1"/>
    <xf numFmtId="3" fontId="0" fillId="0" borderId="4" xfId="0" applyNumberFormat="1" applyBorder="1"/>
    <xf numFmtId="3" fontId="0" fillId="2" borderId="4" xfId="0" applyNumberFormat="1" applyFill="1" applyBorder="1"/>
    <xf numFmtId="1" fontId="0" fillId="0" borderId="2" xfId="0" applyNumberFormat="1" applyBorder="1"/>
    <xf numFmtId="3" fontId="0" fillId="0" borderId="2" xfId="0" applyNumberFormat="1" applyBorder="1"/>
    <xf numFmtId="1" fontId="3" fillId="0" borderId="3" xfId="0" applyNumberFormat="1" applyFont="1" applyBorder="1"/>
    <xf numFmtId="3" fontId="3" fillId="0" borderId="3" xfId="0" applyNumberFormat="1" applyFont="1" applyBorder="1"/>
    <xf numFmtId="3" fontId="3" fillId="2" borderId="3" xfId="0" applyNumberFormat="1" applyFont="1" applyFill="1" applyBorder="1"/>
    <xf numFmtId="1" fontId="0" fillId="0" borderId="3" xfId="0" applyNumberFormat="1" applyBorder="1"/>
    <xf numFmtId="3" fontId="0" fillId="0" borderId="3" xfId="0" applyNumberFormat="1" applyBorder="1"/>
    <xf numFmtId="1" fontId="3" fillId="0" borderId="4" xfId="0" applyNumberFormat="1" applyFont="1" applyBorder="1"/>
    <xf numFmtId="3" fontId="3" fillId="0" borderId="4" xfId="0" applyNumberFormat="1" applyFont="1" applyBorder="1"/>
    <xf numFmtId="1" fontId="3" fillId="0" borderId="2" xfId="0" applyNumberFormat="1" applyFont="1" applyBorder="1"/>
    <xf numFmtId="3" fontId="3" fillId="0" borderId="2" xfId="0" applyNumberFormat="1" applyFont="1" applyBorder="1"/>
    <xf numFmtId="3" fontId="3" fillId="2" borderId="2" xfId="0" applyNumberFormat="1" applyFont="1" applyFill="1" applyBorder="1"/>
    <xf numFmtId="3" fontId="11" fillId="0" borderId="2" xfId="0" applyNumberFormat="1" applyFont="1" applyBorder="1"/>
    <xf numFmtId="3" fontId="0" fillId="2" borderId="2" xfId="0" applyNumberFormat="1" applyFill="1" applyBorder="1"/>
    <xf numFmtId="3" fontId="14" fillId="3" borderId="3" xfId="0" applyNumberFormat="1" applyFont="1" applyFill="1" applyBorder="1"/>
    <xf numFmtId="3" fontId="14" fillId="11" borderId="2" xfId="0" applyNumberFormat="1" applyFont="1" applyFill="1" applyBorder="1"/>
    <xf numFmtId="3" fontId="14" fillId="3" borderId="4" xfId="0" applyNumberFormat="1" applyFont="1" applyFill="1" applyBorder="1"/>
    <xf numFmtId="3" fontId="14" fillId="3" borderId="2" xfId="0" applyNumberFormat="1" applyFont="1" applyFill="1" applyBorder="1"/>
    <xf numFmtId="3" fontId="0" fillId="5" borderId="2" xfId="0" applyNumberFormat="1" applyFill="1" applyBorder="1"/>
    <xf numFmtId="3" fontId="9" fillId="3" borderId="2" xfId="0" applyNumberFormat="1" applyFont="1" applyFill="1" applyBorder="1"/>
    <xf numFmtId="3" fontId="9" fillId="3" borderId="3" xfId="0" applyNumberFormat="1" applyFont="1" applyFill="1" applyBorder="1"/>
    <xf numFmtId="3" fontId="9" fillId="3" borderId="4" xfId="0" applyNumberFormat="1" applyFont="1" applyFill="1" applyBorder="1"/>
    <xf numFmtId="3" fontId="9" fillId="10" borderId="1" xfId="0" applyNumberFormat="1" applyFont="1" applyFill="1" applyBorder="1"/>
    <xf numFmtId="3" fontId="14" fillId="10" borderId="2" xfId="0" applyNumberFormat="1" applyFont="1" applyFill="1" applyBorder="1"/>
    <xf numFmtId="3" fontId="14" fillId="10" borderId="1" xfId="0" applyNumberFormat="1" applyFont="1" applyFill="1" applyBorder="1"/>
    <xf numFmtId="3" fontId="14" fillId="11" borderId="1" xfId="0" applyNumberFormat="1" applyFont="1" applyFill="1" applyBorder="1"/>
    <xf numFmtId="3" fontId="14" fillId="12" borderId="1" xfId="0" applyNumberFormat="1" applyFont="1" applyFill="1" applyBorder="1"/>
    <xf numFmtId="3" fontId="9" fillId="12" borderId="1" xfId="0" applyNumberFormat="1" applyFont="1" applyFill="1" applyBorder="1"/>
    <xf numFmtId="3" fontId="2" fillId="2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vertical="top" wrapText="1"/>
    </xf>
    <xf numFmtId="3" fontId="3" fillId="4" borderId="1" xfId="0" applyNumberFormat="1" applyFont="1" applyFill="1" applyBorder="1"/>
    <xf numFmtId="3" fontId="9" fillId="13" borderId="1" xfId="0" applyNumberFormat="1" applyFont="1" applyFill="1" applyBorder="1"/>
    <xf numFmtId="3" fontId="9" fillId="14" borderId="1" xfId="0" applyNumberFormat="1" applyFont="1" applyFill="1" applyBorder="1"/>
    <xf numFmtId="0" fontId="15" fillId="0" borderId="0" xfId="0" applyFont="1"/>
    <xf numFmtId="3" fontId="9" fillId="0" borderId="1" xfId="0" applyNumberFormat="1" applyFont="1" applyBorder="1" applyAlignment="1">
      <alignment wrapText="1"/>
    </xf>
    <xf numFmtId="3" fontId="9" fillId="15" borderId="1" xfId="0" applyNumberFormat="1" applyFont="1" applyFill="1" applyBorder="1"/>
    <xf numFmtId="3" fontId="17" fillId="0" borderId="0" xfId="0" applyNumberFormat="1" applyFont="1"/>
    <xf numFmtId="3" fontId="13" fillId="0" borderId="0" xfId="0" applyNumberFormat="1" applyFont="1"/>
    <xf numFmtId="3" fontId="18" fillId="3" borderId="1" xfId="0" applyNumberFormat="1" applyFont="1" applyFill="1" applyBorder="1" applyAlignment="1">
      <alignment horizontal="center" vertical="center" wrapText="1"/>
    </xf>
    <xf numFmtId="3" fontId="18" fillId="4" borderId="1" xfId="0" applyNumberFormat="1" applyFont="1" applyFill="1" applyBorder="1" applyAlignment="1">
      <alignment vertical="top" wrapText="1"/>
    </xf>
    <xf numFmtId="3" fontId="19" fillId="4" borderId="1" xfId="0" applyNumberFormat="1" applyFont="1" applyFill="1" applyBorder="1"/>
    <xf numFmtId="3" fontId="18" fillId="4" borderId="1" xfId="0" applyNumberFormat="1" applyFont="1" applyFill="1" applyBorder="1"/>
    <xf numFmtId="3" fontId="18" fillId="0" borderId="0" xfId="0" applyNumberFormat="1" applyFont="1"/>
    <xf numFmtId="3" fontId="18" fillId="2" borderId="1" xfId="0" applyNumberFormat="1" applyFont="1" applyFill="1" applyBorder="1" applyAlignment="1">
      <alignment horizontal="center" wrapText="1"/>
    </xf>
    <xf numFmtId="3" fontId="18" fillId="3" borderId="1" xfId="0" applyNumberFormat="1" applyFont="1" applyFill="1" applyBorder="1" applyAlignment="1">
      <alignment horizontal="center" wrapText="1"/>
    </xf>
    <xf numFmtId="3" fontId="18" fillId="4" borderId="1" xfId="0" applyNumberFormat="1" applyFont="1" applyFill="1" applyBorder="1" applyAlignment="1">
      <alignment vertical="top"/>
    </xf>
    <xf numFmtId="3" fontId="9" fillId="12" borderId="3" xfId="0" applyNumberFormat="1" applyFont="1" applyFill="1" applyBorder="1"/>
    <xf numFmtId="3" fontId="14" fillId="5" borderId="1" xfId="0" applyNumberFormat="1" applyFont="1" applyFill="1" applyBorder="1"/>
    <xf numFmtId="3" fontId="9" fillId="2" borderId="3" xfId="0" applyNumberFormat="1" applyFont="1" applyFill="1" applyBorder="1"/>
    <xf numFmtId="3" fontId="14" fillId="8" borderId="2" xfId="0" applyNumberFormat="1" applyFont="1" applyFill="1" applyBorder="1"/>
    <xf numFmtId="3" fontId="14" fillId="2" borderId="4" xfId="0" applyNumberFormat="1" applyFont="1" applyFill="1" applyBorder="1"/>
    <xf numFmtId="3" fontId="14" fillId="2" borderId="3" xfId="0" applyNumberFormat="1" applyFont="1" applyFill="1" applyBorder="1"/>
    <xf numFmtId="3" fontId="9" fillId="2" borderId="2" xfId="0" applyNumberFormat="1" applyFont="1" applyFill="1" applyBorder="1"/>
    <xf numFmtId="3" fontId="14" fillId="7" borderId="2" xfId="0" applyNumberFormat="1" applyFont="1" applyFill="1" applyBorder="1"/>
    <xf numFmtId="3" fontId="9" fillId="2" borderId="4" xfId="0" applyNumberFormat="1" applyFont="1" applyFill="1" applyBorder="1"/>
    <xf numFmtId="3" fontId="14" fillId="7" borderId="1" xfId="0" applyNumberFormat="1" applyFont="1" applyFill="1" applyBorder="1"/>
    <xf numFmtId="3" fontId="19" fillId="0" borderId="0" xfId="0" applyNumberFormat="1" applyFont="1"/>
    <xf numFmtId="3" fontId="14" fillId="2" borderId="2" xfId="0" applyNumberFormat="1" applyFont="1" applyFill="1" applyBorder="1"/>
    <xf numFmtId="1" fontId="0" fillId="0" borderId="1" xfId="0" applyNumberFormat="1" applyFont="1" applyBorder="1"/>
    <xf numFmtId="3" fontId="18" fillId="12" borderId="1" xfId="0" applyNumberFormat="1" applyFont="1" applyFill="1" applyBorder="1" applyAlignment="1">
      <alignment horizontal="center" vertical="center" wrapText="1"/>
    </xf>
    <xf numFmtId="3" fontId="9" fillId="10" borderId="3" xfId="0" applyNumberFormat="1" applyFont="1" applyFill="1" applyBorder="1"/>
    <xf numFmtId="3" fontId="9" fillId="10" borderId="2" xfId="0" applyNumberFormat="1" applyFont="1" applyFill="1" applyBorder="1"/>
    <xf numFmtId="3" fontId="14" fillId="10" borderId="4" xfId="0" applyNumberFormat="1" applyFont="1" applyFill="1" applyBorder="1"/>
    <xf numFmtId="1" fontId="16" fillId="0" borderId="0" xfId="0" applyNumberFormat="1" applyFont="1" applyAlignment="1">
      <alignment horizontal="center"/>
    </xf>
    <xf numFmtId="3" fontId="1" fillId="0" borderId="5" xfId="0" applyNumberFormat="1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2"/>
  <sheetViews>
    <sheetView zoomScale="115" zoomScaleNormal="115" workbookViewId="0">
      <selection activeCell="F11" sqref="F11"/>
    </sheetView>
  </sheetViews>
  <sheetFormatPr defaultColWidth="9.140625" defaultRowHeight="12.75" outlineLevelRow="1" x14ac:dyDescent="0.2"/>
  <cols>
    <col min="1" max="1" width="7.42578125" style="1" customWidth="1"/>
    <col min="2" max="2" width="5.5703125" style="1" customWidth="1"/>
    <col min="3" max="3" width="43.42578125" style="2" customWidth="1"/>
    <col min="4" max="4" width="15.85546875" style="44" customWidth="1"/>
    <col min="5" max="5" width="21.85546875" style="2" customWidth="1"/>
    <col min="6" max="6" width="25.42578125" style="85" customWidth="1"/>
    <col min="7" max="16384" width="9.140625" style="2"/>
  </cols>
  <sheetData>
    <row r="1" spans="1:6" ht="15.75" x14ac:dyDescent="0.25">
      <c r="A1" s="111" t="s">
        <v>271</v>
      </c>
      <c r="B1" s="111"/>
      <c r="C1" s="111"/>
      <c r="D1" s="111"/>
      <c r="E1" s="111"/>
      <c r="F1" s="111"/>
    </row>
    <row r="3" spans="1:6" s="5" customFormat="1" ht="27.75" customHeight="1" x14ac:dyDescent="0.25">
      <c r="A3" s="3" t="s">
        <v>1</v>
      </c>
      <c r="B3" s="3" t="s">
        <v>2</v>
      </c>
      <c r="C3" s="4" t="s">
        <v>3</v>
      </c>
      <c r="D3" s="107" t="s">
        <v>225</v>
      </c>
      <c r="E3" s="76" t="s">
        <v>224</v>
      </c>
      <c r="F3" s="86" t="s">
        <v>223</v>
      </c>
    </row>
    <row r="4" spans="1:6" x14ac:dyDescent="0.2">
      <c r="A4" s="6"/>
      <c r="B4" s="6" t="s">
        <v>0</v>
      </c>
      <c r="C4" s="7"/>
      <c r="D4" s="74"/>
      <c r="E4" s="8"/>
      <c r="F4" s="43"/>
    </row>
    <row r="5" spans="1:6" s="13" customFormat="1" x14ac:dyDescent="0.2">
      <c r="A5" s="9" t="s">
        <v>4</v>
      </c>
      <c r="B5" s="10"/>
      <c r="C5" s="11" t="s">
        <v>5</v>
      </c>
      <c r="D5" s="70">
        <f>SUM(D6:D26)</f>
        <v>35442900</v>
      </c>
      <c r="E5" s="12">
        <f>SUM(E6:E26)</f>
        <v>44540218.229999997</v>
      </c>
      <c r="F5" s="38">
        <f>SUM(F6:F26)</f>
        <v>42665200</v>
      </c>
    </row>
    <row r="6" spans="1:6" hidden="1" outlineLevel="1" x14ac:dyDescent="0.2">
      <c r="A6" s="6" t="s">
        <v>0</v>
      </c>
      <c r="B6" s="6">
        <v>1111</v>
      </c>
      <c r="C6" s="7" t="s">
        <v>6</v>
      </c>
      <c r="D6" s="74">
        <v>8000000</v>
      </c>
      <c r="E6" s="8">
        <v>9306444.4299999997</v>
      </c>
      <c r="F6" s="74">
        <v>9300000</v>
      </c>
    </row>
    <row r="7" spans="1:6" hidden="1" outlineLevel="1" x14ac:dyDescent="0.2">
      <c r="A7" s="6"/>
      <c r="B7" s="6">
        <v>1112</v>
      </c>
      <c r="C7" s="7" t="s">
        <v>7</v>
      </c>
      <c r="D7" s="74">
        <v>220000</v>
      </c>
      <c r="E7" s="8">
        <v>204165.29</v>
      </c>
      <c r="F7" s="74">
        <v>200000</v>
      </c>
    </row>
    <row r="8" spans="1:6" hidden="1" outlineLevel="1" x14ac:dyDescent="0.2">
      <c r="A8" s="6"/>
      <c r="B8" s="6">
        <v>1113</v>
      </c>
      <c r="C8" s="7" t="s">
        <v>8</v>
      </c>
      <c r="D8" s="74">
        <v>670000</v>
      </c>
      <c r="E8" s="8">
        <v>808153.77</v>
      </c>
      <c r="F8" s="74">
        <v>800000</v>
      </c>
    </row>
    <row r="9" spans="1:6" hidden="1" outlineLevel="1" x14ac:dyDescent="0.2">
      <c r="A9" s="6"/>
      <c r="B9" s="6">
        <v>1121</v>
      </c>
      <c r="C9" s="7" t="s">
        <v>9</v>
      </c>
      <c r="D9" s="74">
        <v>7150000</v>
      </c>
      <c r="E9" s="8">
        <v>7428304.6900000004</v>
      </c>
      <c r="F9" s="74">
        <v>7500000</v>
      </c>
    </row>
    <row r="10" spans="1:6" hidden="1" outlineLevel="1" x14ac:dyDescent="0.2">
      <c r="A10" s="6"/>
      <c r="B10" s="6">
        <v>1122</v>
      </c>
      <c r="C10" s="7" t="s">
        <v>125</v>
      </c>
      <c r="D10" s="73">
        <v>0</v>
      </c>
      <c r="E10" s="8">
        <v>1634760</v>
      </c>
      <c r="F10" s="73">
        <v>1260900</v>
      </c>
    </row>
    <row r="11" spans="1:6" hidden="1" outlineLevel="1" x14ac:dyDescent="0.2">
      <c r="A11" s="6"/>
      <c r="B11" s="6">
        <v>1211</v>
      </c>
      <c r="C11" s="7" t="s">
        <v>10</v>
      </c>
      <c r="D11" s="74">
        <v>14800000</v>
      </c>
      <c r="E11" s="8">
        <v>18226979.43</v>
      </c>
      <c r="F11" s="74">
        <v>18010000</v>
      </c>
    </row>
    <row r="12" spans="1:6" hidden="1" outlineLevel="1" x14ac:dyDescent="0.2">
      <c r="A12" s="6"/>
      <c r="B12" s="6">
        <v>1334</v>
      </c>
      <c r="C12" s="7" t="s">
        <v>11</v>
      </c>
      <c r="D12" s="74">
        <v>100000</v>
      </c>
      <c r="E12" s="8">
        <v>137799.29999999999</v>
      </c>
      <c r="F12" s="74">
        <v>100000</v>
      </c>
    </row>
    <row r="13" spans="1:6" hidden="1" outlineLevel="1" x14ac:dyDescent="0.2">
      <c r="A13" s="6"/>
      <c r="B13" s="6">
        <v>1340</v>
      </c>
      <c r="C13" s="7" t="s">
        <v>234</v>
      </c>
      <c r="D13" s="74">
        <v>0</v>
      </c>
      <c r="E13" s="8">
        <v>445</v>
      </c>
      <c r="F13" s="74">
        <v>0</v>
      </c>
    </row>
    <row r="14" spans="1:6" hidden="1" outlineLevel="1" x14ac:dyDescent="0.2">
      <c r="A14" s="6"/>
      <c r="B14" s="6">
        <v>1341</v>
      </c>
      <c r="C14" s="7" t="s">
        <v>12</v>
      </c>
      <c r="D14" s="74">
        <v>69000</v>
      </c>
      <c r="E14" s="8">
        <v>73050</v>
      </c>
      <c r="F14" s="74">
        <v>70000</v>
      </c>
    </row>
    <row r="15" spans="1:6" hidden="1" outlineLevel="1" x14ac:dyDescent="0.2">
      <c r="A15" s="6"/>
      <c r="B15" s="6">
        <v>1343</v>
      </c>
      <c r="C15" s="7" t="s">
        <v>136</v>
      </c>
      <c r="D15" s="74">
        <v>26000</v>
      </c>
      <c r="E15" s="8">
        <v>36980</v>
      </c>
      <c r="F15" s="74">
        <v>35000</v>
      </c>
    </row>
    <row r="16" spans="1:6" hidden="1" outlineLevel="1" x14ac:dyDescent="0.2">
      <c r="A16" s="6"/>
      <c r="B16" s="6">
        <v>1356</v>
      </c>
      <c r="C16" s="7" t="s">
        <v>17</v>
      </c>
      <c r="D16" s="74">
        <v>3000</v>
      </c>
      <c r="E16" s="8">
        <v>3582.29</v>
      </c>
      <c r="F16" s="74">
        <v>3000</v>
      </c>
    </row>
    <row r="17" spans="1:6" hidden="1" outlineLevel="1" x14ac:dyDescent="0.2">
      <c r="A17" s="6"/>
      <c r="B17" s="6">
        <v>1361</v>
      </c>
      <c r="C17" s="7" t="s">
        <v>13</v>
      </c>
      <c r="D17" s="74">
        <v>50000</v>
      </c>
      <c r="E17" s="8">
        <v>42820</v>
      </c>
      <c r="F17" s="74">
        <v>40000</v>
      </c>
    </row>
    <row r="18" spans="1:6" hidden="1" outlineLevel="1" x14ac:dyDescent="0.2">
      <c r="A18" s="6"/>
      <c r="B18" s="6">
        <v>1381</v>
      </c>
      <c r="C18" s="7" t="s">
        <v>190</v>
      </c>
      <c r="D18" s="74">
        <v>135000</v>
      </c>
      <c r="E18" s="8">
        <v>213311.49</v>
      </c>
      <c r="F18" s="74">
        <v>200000</v>
      </c>
    </row>
    <row r="19" spans="1:6" hidden="1" outlineLevel="1" x14ac:dyDescent="0.2">
      <c r="A19" s="6"/>
      <c r="B19" s="6">
        <v>1382</v>
      </c>
      <c r="C19" s="7" t="s">
        <v>118</v>
      </c>
      <c r="D19" s="74">
        <v>0</v>
      </c>
      <c r="E19" s="8">
        <v>129.61000000000001</v>
      </c>
      <c r="F19" s="74">
        <v>0</v>
      </c>
    </row>
    <row r="20" spans="1:6" hidden="1" outlineLevel="1" x14ac:dyDescent="0.2">
      <c r="A20" s="6"/>
      <c r="B20" s="6">
        <v>1511</v>
      </c>
      <c r="C20" s="7" t="s">
        <v>14</v>
      </c>
      <c r="D20" s="74">
        <v>3600000</v>
      </c>
      <c r="E20" s="8">
        <v>4151716.93</v>
      </c>
      <c r="F20" s="74">
        <v>4500000</v>
      </c>
    </row>
    <row r="21" spans="1:6" hidden="1" outlineLevel="1" x14ac:dyDescent="0.2">
      <c r="A21" s="6"/>
      <c r="B21" s="6">
        <v>4111</v>
      </c>
      <c r="C21" s="7" t="s">
        <v>185</v>
      </c>
      <c r="D21" s="74">
        <v>52500</v>
      </c>
      <c r="E21" s="8">
        <v>112474</v>
      </c>
      <c r="F21" s="74">
        <v>0</v>
      </c>
    </row>
    <row r="22" spans="1:6" hidden="1" outlineLevel="1" x14ac:dyDescent="0.2">
      <c r="A22" s="6"/>
      <c r="B22" s="6">
        <v>4112</v>
      </c>
      <c r="C22" s="7" t="s">
        <v>15</v>
      </c>
      <c r="D22" s="74">
        <v>567400</v>
      </c>
      <c r="E22" s="8">
        <v>567400</v>
      </c>
      <c r="F22" s="74">
        <v>646300</v>
      </c>
    </row>
    <row r="23" spans="1:6" hidden="1" outlineLevel="1" x14ac:dyDescent="0.2">
      <c r="A23" s="6"/>
      <c r="B23" s="6">
        <v>4116</v>
      </c>
      <c r="C23" s="7" t="s">
        <v>192</v>
      </c>
      <c r="D23" s="72">
        <v>0</v>
      </c>
      <c r="E23" s="8">
        <v>1441702</v>
      </c>
      <c r="F23" s="72">
        <v>0</v>
      </c>
    </row>
    <row r="24" spans="1:6" hidden="1" outlineLevel="1" x14ac:dyDescent="0.2">
      <c r="A24" s="6"/>
      <c r="B24" s="6">
        <v>4122</v>
      </c>
      <c r="C24" s="7" t="s">
        <v>193</v>
      </c>
      <c r="D24" s="72">
        <v>0</v>
      </c>
      <c r="E24" s="8">
        <v>150000</v>
      </c>
      <c r="F24" s="43">
        <v>0</v>
      </c>
    </row>
    <row r="25" spans="1:6" hidden="1" outlineLevel="1" x14ac:dyDescent="0.2">
      <c r="A25" s="6"/>
      <c r="B25" s="6">
        <v>4216</v>
      </c>
      <c r="C25" s="7" t="s">
        <v>191</v>
      </c>
      <c r="D25" s="72">
        <v>0</v>
      </c>
      <c r="E25" s="8">
        <v>0</v>
      </c>
      <c r="F25" s="43">
        <v>0</v>
      </c>
    </row>
    <row r="26" spans="1:6" hidden="1" outlineLevel="1" x14ac:dyDescent="0.2">
      <c r="A26" s="6"/>
      <c r="B26" s="6">
        <v>4222</v>
      </c>
      <c r="C26" s="7" t="s">
        <v>186</v>
      </c>
      <c r="D26" s="72">
        <v>0</v>
      </c>
      <c r="E26" s="8">
        <v>0</v>
      </c>
      <c r="F26" s="43">
        <v>0</v>
      </c>
    </row>
    <row r="27" spans="1:6" hidden="1" outlineLevel="1" x14ac:dyDescent="0.2">
      <c r="A27" s="6"/>
      <c r="B27" s="6"/>
      <c r="C27" s="7"/>
      <c r="D27" s="70"/>
      <c r="E27" s="8"/>
      <c r="F27" s="38"/>
    </row>
    <row r="28" spans="1:6" s="13" customFormat="1" collapsed="1" x14ac:dyDescent="0.2">
      <c r="A28" s="10">
        <v>1031</v>
      </c>
      <c r="B28" s="10"/>
      <c r="C28" s="11" t="s">
        <v>123</v>
      </c>
      <c r="D28" s="70">
        <f>SUM(D29:D30)</f>
        <v>100000</v>
      </c>
      <c r="E28" s="12">
        <f>SUM(E29:E30)</f>
        <v>7797</v>
      </c>
      <c r="F28" s="38">
        <f>SUM(F29)</f>
        <v>20000</v>
      </c>
    </row>
    <row r="29" spans="1:6" hidden="1" outlineLevel="1" x14ac:dyDescent="0.2">
      <c r="A29" s="6"/>
      <c r="B29" s="6">
        <v>2111</v>
      </c>
      <c r="C29" s="7" t="s">
        <v>155</v>
      </c>
      <c r="D29" s="72">
        <v>100000</v>
      </c>
      <c r="E29" s="8">
        <v>7797</v>
      </c>
      <c r="F29" s="43">
        <v>20000</v>
      </c>
    </row>
    <row r="30" spans="1:6" hidden="1" outlineLevel="1" x14ac:dyDescent="0.2">
      <c r="A30" s="6"/>
      <c r="B30" s="6"/>
      <c r="C30" s="7"/>
      <c r="D30" s="70"/>
      <c r="E30" s="8"/>
      <c r="F30" s="38"/>
    </row>
    <row r="31" spans="1:6" s="13" customFormat="1" collapsed="1" x14ac:dyDescent="0.2">
      <c r="A31" s="10">
        <v>1069</v>
      </c>
      <c r="B31" s="10"/>
      <c r="C31" s="11" t="s">
        <v>194</v>
      </c>
      <c r="D31" s="75">
        <f>SUM(D34)</f>
        <v>0</v>
      </c>
      <c r="E31" s="12">
        <f>SUM(E32)</f>
        <v>0</v>
      </c>
      <c r="F31" s="75">
        <f>SUM(F32)</f>
        <v>0</v>
      </c>
    </row>
    <row r="32" spans="1:6" hidden="1" outlineLevel="1" x14ac:dyDescent="0.2">
      <c r="A32" s="6"/>
      <c r="B32" s="39">
        <v>2212</v>
      </c>
      <c r="C32" s="40" t="s">
        <v>195</v>
      </c>
      <c r="D32" s="72">
        <v>0</v>
      </c>
      <c r="E32" s="8">
        <v>0</v>
      </c>
      <c r="F32" s="43">
        <v>0</v>
      </c>
    </row>
    <row r="33" spans="1:6" hidden="1" outlineLevel="1" x14ac:dyDescent="0.2">
      <c r="A33" s="6"/>
      <c r="B33" s="6"/>
      <c r="C33" s="7"/>
      <c r="D33" s="70"/>
      <c r="E33" s="8"/>
      <c r="F33" s="38"/>
    </row>
    <row r="34" spans="1:6" s="13" customFormat="1" collapsed="1" x14ac:dyDescent="0.2">
      <c r="A34" s="10">
        <v>2119</v>
      </c>
      <c r="B34" s="39"/>
      <c r="C34" s="29" t="s">
        <v>196</v>
      </c>
      <c r="D34" s="75">
        <f>SUM(D35)</f>
        <v>0</v>
      </c>
      <c r="E34" s="33">
        <f>SUM(E35)</f>
        <v>0</v>
      </c>
      <c r="F34" s="75">
        <f>SUM(F35)</f>
        <v>0</v>
      </c>
    </row>
    <row r="35" spans="1:6" hidden="1" outlineLevel="1" x14ac:dyDescent="0.2">
      <c r="A35" s="6"/>
      <c r="B35" s="6">
        <v>2343</v>
      </c>
      <c r="C35" s="7" t="s">
        <v>197</v>
      </c>
      <c r="D35" s="72">
        <v>0</v>
      </c>
      <c r="E35" s="8">
        <v>0</v>
      </c>
      <c r="F35" s="43">
        <v>0</v>
      </c>
    </row>
    <row r="36" spans="1:6" hidden="1" outlineLevel="1" x14ac:dyDescent="0.2">
      <c r="A36" s="6"/>
      <c r="B36" s="6"/>
      <c r="C36" s="7"/>
      <c r="D36" s="70"/>
      <c r="E36" s="8"/>
      <c r="F36" s="38"/>
    </row>
    <row r="37" spans="1:6" collapsed="1" x14ac:dyDescent="0.2">
      <c r="A37" s="28">
        <v>2212</v>
      </c>
      <c r="B37" s="28"/>
      <c r="C37" s="29" t="s">
        <v>18</v>
      </c>
      <c r="D37" s="75">
        <f t="shared" ref="D37:E37" si="0">SUM(D38)</f>
        <v>0</v>
      </c>
      <c r="E37" s="33">
        <f t="shared" si="0"/>
        <v>0</v>
      </c>
      <c r="F37" s="75">
        <f>SUM(F38)</f>
        <v>0</v>
      </c>
    </row>
    <row r="38" spans="1:6" hidden="1" outlineLevel="1" x14ac:dyDescent="0.2">
      <c r="A38" s="6"/>
      <c r="B38" s="6">
        <v>3121</v>
      </c>
      <c r="C38" s="7" t="s">
        <v>198</v>
      </c>
      <c r="D38" s="72">
        <v>0</v>
      </c>
      <c r="E38" s="8">
        <v>0</v>
      </c>
      <c r="F38" s="43">
        <v>0</v>
      </c>
    </row>
    <row r="39" spans="1:6" hidden="1" outlineLevel="1" x14ac:dyDescent="0.2">
      <c r="A39" s="6"/>
      <c r="B39" s="6"/>
      <c r="C39" s="7"/>
      <c r="D39" s="70"/>
      <c r="E39" s="8"/>
      <c r="F39" s="38"/>
    </row>
    <row r="40" spans="1:6" collapsed="1" x14ac:dyDescent="0.2">
      <c r="A40" s="10">
        <v>2219</v>
      </c>
      <c r="B40" s="10"/>
      <c r="C40" s="11" t="s">
        <v>23</v>
      </c>
      <c r="D40" s="70">
        <f>SUM(D41:D43)</f>
        <v>0</v>
      </c>
      <c r="E40" s="12">
        <f>SUM(E41:E41)</f>
        <v>0</v>
      </c>
      <c r="F40" s="38">
        <f>SUM(F41:F42)</f>
        <v>1149000</v>
      </c>
    </row>
    <row r="41" spans="1:6" hidden="1" outlineLevel="1" x14ac:dyDescent="0.2">
      <c r="A41" s="6"/>
      <c r="B41" s="6">
        <v>3121</v>
      </c>
      <c r="C41" s="7" t="s">
        <v>156</v>
      </c>
      <c r="D41" s="72">
        <v>0</v>
      </c>
      <c r="E41" s="8">
        <v>0</v>
      </c>
      <c r="F41" s="43">
        <v>0</v>
      </c>
    </row>
    <row r="42" spans="1:6" hidden="1" outlineLevel="1" x14ac:dyDescent="0.2">
      <c r="A42" s="6"/>
      <c r="B42" s="6">
        <v>6121</v>
      </c>
      <c r="C42" s="7" t="s">
        <v>233</v>
      </c>
      <c r="D42" s="72">
        <v>0</v>
      </c>
      <c r="E42" s="8">
        <v>0</v>
      </c>
      <c r="F42" s="43">
        <v>1149000</v>
      </c>
    </row>
    <row r="43" spans="1:6" hidden="1" outlineLevel="1" x14ac:dyDescent="0.2">
      <c r="A43" s="6"/>
      <c r="B43" s="6"/>
      <c r="C43" s="7"/>
      <c r="D43" s="70"/>
      <c r="E43" s="8"/>
      <c r="F43" s="38"/>
    </row>
    <row r="44" spans="1:6" s="13" customFormat="1" collapsed="1" x14ac:dyDescent="0.2">
      <c r="A44" s="10">
        <v>2310</v>
      </c>
      <c r="B44" s="10" t="s">
        <v>0</v>
      </c>
      <c r="C44" s="11" t="s">
        <v>26</v>
      </c>
      <c r="D44" s="70">
        <f>SUM(D45:D46)</f>
        <v>2299000</v>
      </c>
      <c r="E44" s="12">
        <f>SUM(E45)</f>
        <v>2299000</v>
      </c>
      <c r="F44" s="38">
        <f>SUM(F45)</f>
        <v>1900000</v>
      </c>
    </row>
    <row r="45" spans="1:6" hidden="1" outlineLevel="1" x14ac:dyDescent="0.2">
      <c r="A45" s="6"/>
      <c r="B45" s="6">
        <v>2139</v>
      </c>
      <c r="C45" s="7" t="s">
        <v>27</v>
      </c>
      <c r="D45" s="72">
        <v>2299000</v>
      </c>
      <c r="E45" s="8">
        <v>2299000</v>
      </c>
      <c r="F45" s="43">
        <v>1900000</v>
      </c>
    </row>
    <row r="46" spans="1:6" hidden="1" outlineLevel="1" x14ac:dyDescent="0.2">
      <c r="A46" s="6"/>
      <c r="B46" s="6"/>
      <c r="C46" s="7"/>
      <c r="D46" s="70"/>
      <c r="E46" s="8"/>
      <c r="F46" s="38"/>
    </row>
    <row r="47" spans="1:6" s="13" customFormat="1" collapsed="1" x14ac:dyDescent="0.2">
      <c r="A47" s="10">
        <v>2321</v>
      </c>
      <c r="B47" s="10" t="s">
        <v>0</v>
      </c>
      <c r="C47" s="11" t="s">
        <v>28</v>
      </c>
      <c r="D47" s="70">
        <f>SUM(D48:D50)</f>
        <v>4200000</v>
      </c>
      <c r="E47" s="12">
        <f>SUM(E48:E50)</f>
        <v>4641562</v>
      </c>
      <c r="F47" s="38">
        <f>SUM(F48)</f>
        <v>4600000</v>
      </c>
    </row>
    <row r="48" spans="1:6" hidden="1" outlineLevel="1" x14ac:dyDescent="0.2">
      <c r="A48" s="6"/>
      <c r="B48" s="6">
        <v>2111</v>
      </c>
      <c r="C48" s="7" t="s">
        <v>29</v>
      </c>
      <c r="D48" s="72">
        <v>4200000</v>
      </c>
      <c r="E48" s="8">
        <v>4591562</v>
      </c>
      <c r="F48" s="43">
        <v>4600000</v>
      </c>
    </row>
    <row r="49" spans="1:10" hidden="1" outlineLevel="1" x14ac:dyDescent="0.2">
      <c r="A49" s="6"/>
      <c r="B49" s="6">
        <v>2321</v>
      </c>
      <c r="C49" s="7" t="s">
        <v>235</v>
      </c>
      <c r="D49" s="72">
        <v>0</v>
      </c>
      <c r="E49" s="8">
        <v>50000</v>
      </c>
      <c r="F49" s="43"/>
    </row>
    <row r="50" spans="1:10" hidden="1" outlineLevel="1" x14ac:dyDescent="0.2">
      <c r="A50" s="6"/>
      <c r="B50" s="6" t="s">
        <v>0</v>
      </c>
      <c r="C50" s="7" t="s">
        <v>0</v>
      </c>
      <c r="D50" s="70"/>
      <c r="E50" s="8" t="s">
        <v>0</v>
      </c>
      <c r="F50" s="38"/>
    </row>
    <row r="51" spans="1:10" s="13" customFormat="1" collapsed="1" x14ac:dyDescent="0.2">
      <c r="A51" s="50">
        <v>3111</v>
      </c>
      <c r="B51" s="50"/>
      <c r="C51" s="51" t="s">
        <v>38</v>
      </c>
      <c r="D51" s="108">
        <f>SUM(D52:D53)</f>
        <v>300600</v>
      </c>
      <c r="E51" s="52">
        <f>SUM(E52:E52)</f>
        <v>644292.6</v>
      </c>
      <c r="F51" s="68">
        <f>SUM(F52)</f>
        <v>0</v>
      </c>
    </row>
    <row r="52" spans="1:10" hidden="1" outlineLevel="1" x14ac:dyDescent="0.2">
      <c r="A52" s="48"/>
      <c r="B52" s="48">
        <v>2122</v>
      </c>
      <c r="C52" s="49" t="s">
        <v>157</v>
      </c>
      <c r="D52" s="71">
        <v>300600</v>
      </c>
      <c r="E52" s="61">
        <v>644292.6</v>
      </c>
      <c r="F52" s="65">
        <v>0</v>
      </c>
    </row>
    <row r="53" spans="1:10" hidden="1" outlineLevel="1" x14ac:dyDescent="0.2">
      <c r="A53" s="48"/>
      <c r="B53" s="48"/>
      <c r="C53" s="49"/>
      <c r="D53" s="71"/>
      <c r="E53" s="61"/>
      <c r="F53" s="65"/>
    </row>
    <row r="54" spans="1:10" s="13" customFormat="1" collapsed="1" x14ac:dyDescent="0.2">
      <c r="A54" s="57">
        <v>3113</v>
      </c>
      <c r="B54" s="57"/>
      <c r="C54" s="58" t="s">
        <v>39</v>
      </c>
      <c r="D54" s="109">
        <f>SUM(D55:D56)</f>
        <v>0</v>
      </c>
      <c r="E54" s="59">
        <f>SUM(E55:E56)</f>
        <v>0</v>
      </c>
      <c r="F54" s="67">
        <f>SUM(F55)</f>
        <v>0</v>
      </c>
      <c r="J54" s="27"/>
    </row>
    <row r="55" spans="1:10" hidden="1" outlineLevel="1" x14ac:dyDescent="0.2">
      <c r="A55" s="48"/>
      <c r="B55" s="48">
        <v>2322</v>
      </c>
      <c r="C55" s="49" t="s">
        <v>158</v>
      </c>
      <c r="D55" s="71">
        <v>0</v>
      </c>
      <c r="E55" s="66">
        <v>0</v>
      </c>
      <c r="F55" s="65">
        <v>0</v>
      </c>
    </row>
    <row r="56" spans="1:10" hidden="1" outlineLevel="1" x14ac:dyDescent="0.2">
      <c r="A56" s="48"/>
      <c r="B56" s="48"/>
      <c r="C56" s="49"/>
      <c r="D56" s="71"/>
      <c r="E56" s="61"/>
      <c r="F56" s="65"/>
    </row>
    <row r="57" spans="1:10" s="13" customFormat="1" collapsed="1" x14ac:dyDescent="0.2">
      <c r="A57" s="57">
        <v>3314</v>
      </c>
      <c r="B57" s="57"/>
      <c r="C57" s="58" t="s">
        <v>41</v>
      </c>
      <c r="D57" s="109">
        <f>SUM(D58:D59)</f>
        <v>2000</v>
      </c>
      <c r="E57" s="59">
        <f t="shared" ref="E57" si="1">SUM(E58:E58)</f>
        <v>2200</v>
      </c>
      <c r="F57" s="67">
        <f>SUM(F58)</f>
        <v>2000</v>
      </c>
    </row>
    <row r="58" spans="1:10" hidden="1" outlineLevel="1" x14ac:dyDescent="0.2">
      <c r="A58" s="45"/>
      <c r="B58" s="45">
        <v>2111</v>
      </c>
      <c r="C58" s="46" t="s">
        <v>46</v>
      </c>
      <c r="D58" s="110">
        <v>2000</v>
      </c>
      <c r="E58" s="47">
        <v>2200</v>
      </c>
      <c r="F58" s="64">
        <v>2000</v>
      </c>
    </row>
    <row r="59" spans="1:10" hidden="1" outlineLevel="1" x14ac:dyDescent="0.2">
      <c r="A59" s="6"/>
      <c r="B59" s="6"/>
      <c r="C59" s="7"/>
      <c r="D59" s="72"/>
      <c r="E59" s="8"/>
      <c r="F59" s="43"/>
    </row>
    <row r="60" spans="1:10" hidden="1" outlineLevel="1" x14ac:dyDescent="0.2">
      <c r="A60" s="6">
        <v>3326</v>
      </c>
      <c r="B60" s="6"/>
      <c r="C60" s="7" t="s">
        <v>236</v>
      </c>
      <c r="D60" s="72">
        <f>SUM(D61)</f>
        <v>0</v>
      </c>
      <c r="E60" s="8">
        <f>SUM(E61)</f>
        <v>12500</v>
      </c>
      <c r="F60" s="43">
        <f>SUM(F61)</f>
        <v>0</v>
      </c>
    </row>
    <row r="61" spans="1:10" hidden="1" outlineLevel="1" x14ac:dyDescent="0.2">
      <c r="A61" s="6"/>
      <c r="B61" s="6">
        <v>2321</v>
      </c>
      <c r="C61" s="7" t="s">
        <v>83</v>
      </c>
      <c r="D61" s="72">
        <v>0</v>
      </c>
      <c r="E61" s="8">
        <v>12500</v>
      </c>
      <c r="F61" s="43">
        <v>0</v>
      </c>
    </row>
    <row r="62" spans="1:10" hidden="1" outlineLevel="1" x14ac:dyDescent="0.2">
      <c r="A62" s="6"/>
      <c r="B62" s="6"/>
      <c r="C62" s="7"/>
      <c r="D62" s="72"/>
      <c r="E62" s="8"/>
      <c r="F62" s="43"/>
    </row>
    <row r="63" spans="1:10" s="13" customFormat="1" collapsed="1" x14ac:dyDescent="0.2">
      <c r="A63" s="10">
        <v>3349</v>
      </c>
      <c r="B63" s="10"/>
      <c r="C63" s="11" t="s">
        <v>51</v>
      </c>
      <c r="D63" s="70">
        <f>SUM(D64:D65)</f>
        <v>5000</v>
      </c>
      <c r="E63" s="12">
        <f>SUM(E64:E65)</f>
        <v>7450</v>
      </c>
      <c r="F63" s="38">
        <f>SUM(F64)</f>
        <v>5000</v>
      </c>
    </row>
    <row r="64" spans="1:10" hidden="1" outlineLevel="1" x14ac:dyDescent="0.2">
      <c r="A64" s="6"/>
      <c r="B64" s="6">
        <v>2111</v>
      </c>
      <c r="C64" s="7" t="s">
        <v>52</v>
      </c>
      <c r="D64" s="72">
        <v>5000</v>
      </c>
      <c r="E64" s="8">
        <v>7450</v>
      </c>
      <c r="F64" s="43">
        <v>5000</v>
      </c>
    </row>
    <row r="65" spans="1:6" hidden="1" outlineLevel="1" x14ac:dyDescent="0.2">
      <c r="A65" s="6"/>
      <c r="B65" s="6" t="s">
        <v>0</v>
      </c>
      <c r="C65" s="7" t="s">
        <v>0</v>
      </c>
      <c r="D65" s="72"/>
      <c r="E65" s="8" t="s">
        <v>0</v>
      </c>
      <c r="F65" s="43"/>
    </row>
    <row r="66" spans="1:6" s="13" customFormat="1" collapsed="1" x14ac:dyDescent="0.2">
      <c r="A66" s="10">
        <v>3392</v>
      </c>
      <c r="B66" s="10"/>
      <c r="C66" s="11" t="s">
        <v>53</v>
      </c>
      <c r="D66" s="70">
        <f>SUM(D67:D69)</f>
        <v>5000</v>
      </c>
      <c r="E66" s="12">
        <f>SUM(E67:E69)</f>
        <v>17107</v>
      </c>
      <c r="F66" s="38">
        <f>SUM(F67)</f>
        <v>10000</v>
      </c>
    </row>
    <row r="67" spans="1:6" hidden="1" outlineLevel="1" x14ac:dyDescent="0.2">
      <c r="A67" s="6"/>
      <c r="B67" s="6">
        <v>2111</v>
      </c>
      <c r="C67" s="7" t="s">
        <v>52</v>
      </c>
      <c r="D67" s="72">
        <v>5000</v>
      </c>
      <c r="E67" s="8">
        <v>11025</v>
      </c>
      <c r="F67" s="43">
        <v>10000</v>
      </c>
    </row>
    <row r="68" spans="1:6" hidden="1" outlineLevel="1" x14ac:dyDescent="0.2">
      <c r="A68" s="6"/>
      <c r="B68" s="6">
        <v>2132</v>
      </c>
      <c r="C68" s="7" t="s">
        <v>237</v>
      </c>
      <c r="D68" s="72">
        <v>0</v>
      </c>
      <c r="E68" s="8">
        <v>1000</v>
      </c>
      <c r="F68" s="43">
        <v>0</v>
      </c>
    </row>
    <row r="69" spans="1:6" hidden="1" outlineLevel="1" x14ac:dyDescent="0.2">
      <c r="A69" s="6"/>
      <c r="B69" s="6">
        <v>2324</v>
      </c>
      <c r="C69" s="7" t="s">
        <v>159</v>
      </c>
      <c r="D69" s="72">
        <v>0</v>
      </c>
      <c r="E69" s="8">
        <v>5082</v>
      </c>
      <c r="F69" s="43">
        <v>0</v>
      </c>
    </row>
    <row r="70" spans="1:6" hidden="1" outlineLevel="1" x14ac:dyDescent="0.2">
      <c r="A70" s="6"/>
      <c r="B70" s="6"/>
      <c r="C70" s="7"/>
      <c r="D70" s="72"/>
      <c r="E70" s="8"/>
      <c r="F70" s="43"/>
    </row>
    <row r="71" spans="1:6" s="13" customFormat="1" collapsed="1" x14ac:dyDescent="0.2">
      <c r="A71" s="10">
        <v>3419</v>
      </c>
      <c r="B71" s="10"/>
      <c r="C71" s="11" t="s">
        <v>60</v>
      </c>
      <c r="D71" s="70">
        <f>SUM(D72:D74)</f>
        <v>60000</v>
      </c>
      <c r="E71" s="12">
        <f>SUM(E72:E73)</f>
        <v>196891</v>
      </c>
      <c r="F71" s="38">
        <f>SUM(F72)</f>
        <v>45000</v>
      </c>
    </row>
    <row r="72" spans="1:6" hidden="1" outlineLevel="1" x14ac:dyDescent="0.2">
      <c r="A72" s="6"/>
      <c r="B72" s="6">
        <v>2111</v>
      </c>
      <c r="C72" s="7" t="s">
        <v>52</v>
      </c>
      <c r="D72" s="72">
        <v>60000</v>
      </c>
      <c r="E72" s="8">
        <v>48950</v>
      </c>
      <c r="F72" s="43">
        <v>45000</v>
      </c>
    </row>
    <row r="73" spans="1:6" hidden="1" outlineLevel="1" x14ac:dyDescent="0.2">
      <c r="A73" s="6"/>
      <c r="B73" s="6">
        <v>2322</v>
      </c>
      <c r="C73" s="7" t="s">
        <v>158</v>
      </c>
      <c r="D73" s="72">
        <v>0</v>
      </c>
      <c r="E73" s="8">
        <v>147941</v>
      </c>
      <c r="F73" s="43"/>
    </row>
    <row r="74" spans="1:6" hidden="1" outlineLevel="1" x14ac:dyDescent="0.2">
      <c r="A74" s="6"/>
      <c r="B74" s="6"/>
      <c r="C74" s="7"/>
      <c r="D74" s="72"/>
      <c r="E74" s="8"/>
      <c r="F74" s="43"/>
    </row>
    <row r="75" spans="1:6" s="13" customFormat="1" collapsed="1" x14ac:dyDescent="0.2">
      <c r="A75" s="10">
        <v>3613</v>
      </c>
      <c r="B75" s="10"/>
      <c r="C75" s="11" t="s">
        <v>64</v>
      </c>
      <c r="D75" s="70">
        <f>SUM(D76:D77)</f>
        <v>400000</v>
      </c>
      <c r="E75" s="12">
        <f>SUM(E76:E77)</f>
        <v>638819</v>
      </c>
      <c r="F75" s="38">
        <f>SUM(F76:F77)</f>
        <v>380000</v>
      </c>
    </row>
    <row r="76" spans="1:6" hidden="1" outlineLevel="1" x14ac:dyDescent="0.2">
      <c r="A76" s="6"/>
      <c r="B76" s="6">
        <v>2132</v>
      </c>
      <c r="C76" s="7" t="s">
        <v>65</v>
      </c>
      <c r="D76" s="72">
        <v>400000</v>
      </c>
      <c r="E76" s="8">
        <v>388819</v>
      </c>
      <c r="F76" s="43">
        <v>380000</v>
      </c>
    </row>
    <row r="77" spans="1:6" hidden="1" outlineLevel="1" x14ac:dyDescent="0.2">
      <c r="A77" s="6"/>
      <c r="B77" s="6">
        <v>3121</v>
      </c>
      <c r="C77" s="7" t="s">
        <v>156</v>
      </c>
      <c r="D77" s="72">
        <v>0</v>
      </c>
      <c r="E77" s="8">
        <v>250000</v>
      </c>
      <c r="F77" s="43">
        <v>0</v>
      </c>
    </row>
    <row r="78" spans="1:6" hidden="1" outlineLevel="1" x14ac:dyDescent="0.2">
      <c r="A78" s="6"/>
      <c r="B78" s="6"/>
      <c r="C78" s="7"/>
      <c r="D78" s="72"/>
      <c r="E78" s="8"/>
      <c r="F78" s="43"/>
    </row>
    <row r="79" spans="1:6" s="13" customFormat="1" collapsed="1" x14ac:dyDescent="0.2">
      <c r="A79" s="10">
        <v>3632</v>
      </c>
      <c r="B79" s="10"/>
      <c r="C79" s="11" t="s">
        <v>133</v>
      </c>
      <c r="D79" s="70">
        <f>SUM(D80:D82)</f>
        <v>1000</v>
      </c>
      <c r="E79" s="12">
        <f>SUM(E80:E81)</f>
        <v>74753</v>
      </c>
      <c r="F79" s="38">
        <f>SUM(F80:F81)</f>
        <v>1000</v>
      </c>
    </row>
    <row r="80" spans="1:6" hidden="1" outlineLevel="1" x14ac:dyDescent="0.2">
      <c r="A80" s="6"/>
      <c r="B80" s="6">
        <v>2111</v>
      </c>
      <c r="C80" s="7" t="s">
        <v>67</v>
      </c>
      <c r="D80" s="72">
        <v>1000</v>
      </c>
      <c r="E80" s="8">
        <v>10244</v>
      </c>
      <c r="F80" s="43">
        <v>1000</v>
      </c>
    </row>
    <row r="81" spans="1:6" hidden="1" outlineLevel="1" x14ac:dyDescent="0.2">
      <c r="A81" s="6"/>
      <c r="B81" s="6">
        <v>2324</v>
      </c>
      <c r="C81" s="7" t="s">
        <v>160</v>
      </c>
      <c r="D81" s="72">
        <v>0</v>
      </c>
      <c r="E81" s="8">
        <v>64509</v>
      </c>
      <c r="F81" s="43">
        <v>0</v>
      </c>
    </row>
    <row r="82" spans="1:6" hidden="1" outlineLevel="1" x14ac:dyDescent="0.2">
      <c r="A82" s="6"/>
      <c r="B82" s="6"/>
      <c r="C82" s="7" t="s">
        <v>0</v>
      </c>
      <c r="D82" s="72"/>
      <c r="E82" s="8"/>
      <c r="F82" s="43"/>
    </row>
    <row r="83" spans="1:6" s="13" customFormat="1" collapsed="1" x14ac:dyDescent="0.2">
      <c r="A83" s="10">
        <v>3639</v>
      </c>
      <c r="B83" s="10"/>
      <c r="C83" s="11" t="s">
        <v>72</v>
      </c>
      <c r="D83" s="70">
        <f>SUM(D84:D88)</f>
        <v>350000</v>
      </c>
      <c r="E83" s="12">
        <f>SUM(E84:E87)</f>
        <v>306475</v>
      </c>
      <c r="F83" s="38">
        <f>SUM(F84:F87)</f>
        <v>230000</v>
      </c>
    </row>
    <row r="84" spans="1:6" s="44" customFormat="1" hidden="1" outlineLevel="1" x14ac:dyDescent="0.2">
      <c r="A84" s="39"/>
      <c r="B84" s="39">
        <v>2119</v>
      </c>
      <c r="C84" s="40" t="s">
        <v>161</v>
      </c>
      <c r="D84" s="72">
        <v>0</v>
      </c>
      <c r="E84" s="37">
        <v>19844</v>
      </c>
      <c r="F84" s="43">
        <v>0</v>
      </c>
    </row>
    <row r="85" spans="1:6" hidden="1" outlineLevel="1" x14ac:dyDescent="0.2">
      <c r="A85" s="6" t="s">
        <v>0</v>
      </c>
      <c r="B85" s="6">
        <v>2131</v>
      </c>
      <c r="C85" s="7" t="s">
        <v>73</v>
      </c>
      <c r="D85" s="72">
        <v>150000</v>
      </c>
      <c r="E85" s="8">
        <v>130231</v>
      </c>
      <c r="F85" s="43">
        <v>130000</v>
      </c>
    </row>
    <row r="86" spans="1:6" hidden="1" outlineLevel="1" x14ac:dyDescent="0.2">
      <c r="A86" s="6"/>
      <c r="B86" s="6">
        <v>3111</v>
      </c>
      <c r="C86" s="7" t="s">
        <v>74</v>
      </c>
      <c r="D86" s="72">
        <v>0</v>
      </c>
      <c r="E86" s="8">
        <v>0</v>
      </c>
      <c r="F86" s="43">
        <v>0</v>
      </c>
    </row>
    <row r="87" spans="1:6" hidden="1" outlineLevel="1" x14ac:dyDescent="0.2">
      <c r="A87" s="6"/>
      <c r="B87" s="6">
        <v>3121</v>
      </c>
      <c r="C87" s="7" t="s">
        <v>124</v>
      </c>
      <c r="D87" s="72">
        <v>200000</v>
      </c>
      <c r="E87" s="8">
        <v>156400</v>
      </c>
      <c r="F87" s="43">
        <v>100000</v>
      </c>
    </row>
    <row r="88" spans="1:6" hidden="1" outlineLevel="1" x14ac:dyDescent="0.2">
      <c r="A88" s="6"/>
      <c r="B88" s="6"/>
      <c r="C88" s="7"/>
      <c r="D88" s="72"/>
      <c r="E88" s="8"/>
      <c r="F88" s="43"/>
    </row>
    <row r="89" spans="1:6" hidden="1" outlineLevel="1" x14ac:dyDescent="0.2">
      <c r="A89" s="10">
        <v>3721</v>
      </c>
      <c r="B89" s="6"/>
      <c r="C89" s="11" t="s">
        <v>228</v>
      </c>
      <c r="D89" s="72">
        <v>0</v>
      </c>
      <c r="E89" s="12">
        <f>SUM(E90)</f>
        <v>9000</v>
      </c>
      <c r="F89" s="43">
        <f>SUM(F90)</f>
        <v>0</v>
      </c>
    </row>
    <row r="90" spans="1:6" hidden="1" outlineLevel="1" x14ac:dyDescent="0.2">
      <c r="A90" s="6"/>
      <c r="B90" s="6">
        <v>2329</v>
      </c>
      <c r="C90" s="7" t="s">
        <v>229</v>
      </c>
      <c r="D90" s="72">
        <v>0</v>
      </c>
      <c r="E90" s="8">
        <v>9000</v>
      </c>
      <c r="F90" s="43">
        <v>0</v>
      </c>
    </row>
    <row r="91" spans="1:6" hidden="1" outlineLevel="1" x14ac:dyDescent="0.2">
      <c r="A91" s="6"/>
      <c r="B91" s="6"/>
      <c r="C91" s="7"/>
      <c r="D91" s="72"/>
      <c r="E91" s="8"/>
      <c r="F91" s="43"/>
    </row>
    <row r="92" spans="1:6" collapsed="1" x14ac:dyDescent="0.2">
      <c r="A92" s="10">
        <v>3722</v>
      </c>
      <c r="B92" s="10"/>
      <c r="C92" s="11" t="s">
        <v>82</v>
      </c>
      <c r="D92" s="70">
        <f>SUM(D93:D95)</f>
        <v>200000</v>
      </c>
      <c r="E92" s="12">
        <f>SUM(E93:E94)</f>
        <v>236898</v>
      </c>
      <c r="F92" s="38">
        <f>SUM(F93:F94)</f>
        <v>200000</v>
      </c>
    </row>
    <row r="93" spans="1:6" hidden="1" outlineLevel="1" x14ac:dyDescent="0.2">
      <c r="A93" s="6"/>
      <c r="B93" s="6">
        <v>2321</v>
      </c>
      <c r="C93" s="7" t="s">
        <v>83</v>
      </c>
      <c r="D93" s="72">
        <v>0</v>
      </c>
      <c r="E93" s="8">
        <v>0</v>
      </c>
      <c r="F93" s="43">
        <v>0</v>
      </c>
    </row>
    <row r="94" spans="1:6" hidden="1" outlineLevel="1" x14ac:dyDescent="0.2">
      <c r="A94" s="6"/>
      <c r="B94" s="6">
        <v>2329</v>
      </c>
      <c r="C94" s="7" t="s">
        <v>84</v>
      </c>
      <c r="D94" s="72">
        <v>200000</v>
      </c>
      <c r="E94" s="8">
        <v>236898</v>
      </c>
      <c r="F94" s="43">
        <v>200000</v>
      </c>
    </row>
    <row r="95" spans="1:6" hidden="1" outlineLevel="1" x14ac:dyDescent="0.2">
      <c r="A95" s="6"/>
      <c r="B95" s="6"/>
      <c r="C95" s="7"/>
      <c r="D95" s="72"/>
      <c r="E95" s="8"/>
      <c r="F95" s="43"/>
    </row>
    <row r="96" spans="1:6" hidden="1" outlineLevel="1" x14ac:dyDescent="0.2">
      <c r="A96" s="6">
        <v>3745</v>
      </c>
      <c r="B96" s="6"/>
      <c r="C96" s="7" t="s">
        <v>231</v>
      </c>
      <c r="D96" s="72">
        <v>0</v>
      </c>
      <c r="E96" s="83">
        <f>SUM(E97:E98)</f>
        <v>75000</v>
      </c>
      <c r="F96" s="43">
        <f>SUM(F97)</f>
        <v>0</v>
      </c>
    </row>
    <row r="97" spans="1:8" hidden="1" outlineLevel="1" x14ac:dyDescent="0.2">
      <c r="A97" s="6"/>
      <c r="B97" s="6">
        <v>3114</v>
      </c>
      <c r="C97" s="7" t="s">
        <v>230</v>
      </c>
      <c r="D97" s="72">
        <v>0</v>
      </c>
      <c r="E97" s="8">
        <v>75000</v>
      </c>
      <c r="F97" s="43">
        <v>0</v>
      </c>
    </row>
    <row r="98" spans="1:8" hidden="1" outlineLevel="1" x14ac:dyDescent="0.2">
      <c r="A98" s="6"/>
      <c r="B98" s="6"/>
      <c r="C98" s="7"/>
      <c r="D98" s="72"/>
      <c r="E98" s="8"/>
      <c r="F98" s="43"/>
    </row>
    <row r="99" spans="1:8" s="13" customFormat="1" collapsed="1" x14ac:dyDescent="0.2">
      <c r="A99" s="10">
        <v>6171</v>
      </c>
      <c r="B99" s="10"/>
      <c r="C99" s="11" t="s">
        <v>97</v>
      </c>
      <c r="D99" s="70">
        <f>SUM(D100:D105)</f>
        <v>0</v>
      </c>
      <c r="E99" s="12">
        <f>SUM(E100:E105)</f>
        <v>73610</v>
      </c>
      <c r="F99" s="38">
        <f>SUM(F100:F104)</f>
        <v>0</v>
      </c>
    </row>
    <row r="100" spans="1:8" hidden="1" outlineLevel="1" x14ac:dyDescent="0.2">
      <c r="A100" s="6"/>
      <c r="B100" s="6">
        <v>2112</v>
      </c>
      <c r="C100" s="7" t="s">
        <v>162</v>
      </c>
      <c r="D100" s="72">
        <v>0</v>
      </c>
      <c r="E100" s="8">
        <v>37350</v>
      </c>
      <c r="F100" s="43">
        <v>0</v>
      </c>
    </row>
    <row r="101" spans="1:8" hidden="1" outlineLevel="1" x14ac:dyDescent="0.2">
      <c r="A101" s="6"/>
      <c r="B101" s="6">
        <v>2133</v>
      </c>
      <c r="C101" s="7" t="s">
        <v>163</v>
      </c>
      <c r="D101" s="72">
        <v>0</v>
      </c>
      <c r="E101" s="8">
        <v>7100</v>
      </c>
      <c r="F101" s="43">
        <v>0</v>
      </c>
      <c r="H101" s="2" t="s">
        <v>0</v>
      </c>
    </row>
    <row r="102" spans="1:8" hidden="1" outlineLevel="1" x14ac:dyDescent="0.2">
      <c r="A102" s="6"/>
      <c r="B102" s="6">
        <v>2321</v>
      </c>
      <c r="C102" s="7" t="s">
        <v>98</v>
      </c>
      <c r="D102" s="72">
        <v>0</v>
      </c>
      <c r="E102" s="8">
        <v>17120</v>
      </c>
      <c r="F102" s="43">
        <v>0</v>
      </c>
    </row>
    <row r="103" spans="1:8" hidden="1" outlineLevel="1" x14ac:dyDescent="0.2">
      <c r="A103" s="6"/>
      <c r="B103" s="6">
        <v>2324</v>
      </c>
      <c r="C103" s="7" t="s">
        <v>99</v>
      </c>
      <c r="D103" s="72">
        <v>0</v>
      </c>
      <c r="E103" s="8">
        <v>4450</v>
      </c>
      <c r="F103" s="43">
        <v>0</v>
      </c>
    </row>
    <row r="104" spans="1:8" hidden="1" outlineLevel="1" x14ac:dyDescent="0.2">
      <c r="A104" s="6"/>
      <c r="B104" s="6">
        <v>2329</v>
      </c>
      <c r="C104" s="7" t="s">
        <v>84</v>
      </c>
      <c r="D104" s="72">
        <v>0</v>
      </c>
      <c r="E104" s="8">
        <v>7590</v>
      </c>
      <c r="F104" s="43">
        <v>0</v>
      </c>
    </row>
    <row r="105" spans="1:8" hidden="1" outlineLevel="1" x14ac:dyDescent="0.2">
      <c r="A105" s="6"/>
      <c r="B105" s="6" t="s">
        <v>0</v>
      </c>
      <c r="C105" s="7" t="s">
        <v>0</v>
      </c>
      <c r="D105" s="72"/>
      <c r="E105" s="14"/>
      <c r="F105" s="72"/>
    </row>
    <row r="106" spans="1:8" s="13" customFormat="1" collapsed="1" x14ac:dyDescent="0.2">
      <c r="A106" s="10">
        <v>6310</v>
      </c>
      <c r="B106" s="10"/>
      <c r="C106" s="11" t="s">
        <v>109</v>
      </c>
      <c r="D106" s="75">
        <f t="shared" ref="D106:E106" si="2">SUM(D107)</f>
        <v>1000</v>
      </c>
      <c r="E106" s="12">
        <f t="shared" si="2"/>
        <v>848.93</v>
      </c>
      <c r="F106" s="75">
        <f>SUM(F107)</f>
        <v>1000</v>
      </c>
    </row>
    <row r="107" spans="1:8" hidden="1" outlineLevel="1" x14ac:dyDescent="0.2">
      <c r="A107" s="6"/>
      <c r="B107" s="6">
        <v>2141</v>
      </c>
      <c r="C107" s="7" t="s">
        <v>110</v>
      </c>
      <c r="D107" s="72">
        <v>1000</v>
      </c>
      <c r="E107" s="8">
        <v>848.93</v>
      </c>
      <c r="F107" s="72">
        <v>1000</v>
      </c>
    </row>
    <row r="108" spans="1:8" hidden="1" outlineLevel="1" x14ac:dyDescent="0.2">
      <c r="A108" s="6"/>
      <c r="B108" s="6"/>
      <c r="C108" s="7"/>
      <c r="D108" s="72"/>
      <c r="E108" s="8"/>
      <c r="F108" s="72"/>
    </row>
    <row r="109" spans="1:8" s="32" customFormat="1" collapsed="1" x14ac:dyDescent="0.2">
      <c r="A109" s="28">
        <v>6320</v>
      </c>
      <c r="B109" s="28"/>
      <c r="C109" s="29" t="s">
        <v>112</v>
      </c>
      <c r="D109" s="70">
        <f t="shared" ref="D109:E109" si="3">SUM(D110)</f>
        <v>0</v>
      </c>
      <c r="E109" s="83">
        <f t="shared" si="3"/>
        <v>0</v>
      </c>
      <c r="F109" s="70">
        <f>SUM(F110)</f>
        <v>0</v>
      </c>
    </row>
    <row r="110" spans="1:8" hidden="1" outlineLevel="1" x14ac:dyDescent="0.2">
      <c r="A110" s="6"/>
      <c r="B110" s="6">
        <v>2322</v>
      </c>
      <c r="C110" s="7" t="s">
        <v>158</v>
      </c>
      <c r="D110" s="72">
        <v>0</v>
      </c>
      <c r="E110" s="8">
        <v>0</v>
      </c>
      <c r="F110" s="72">
        <v>0</v>
      </c>
    </row>
    <row r="111" spans="1:8" hidden="1" outlineLevel="1" x14ac:dyDescent="0.2">
      <c r="A111" s="6"/>
      <c r="B111" s="6"/>
      <c r="C111" s="7"/>
      <c r="D111" s="72"/>
      <c r="E111" s="8"/>
      <c r="F111" s="72"/>
    </row>
    <row r="112" spans="1:8" s="32" customFormat="1" collapsed="1" x14ac:dyDescent="0.2">
      <c r="A112" s="28">
        <v>6330</v>
      </c>
      <c r="B112" s="28"/>
      <c r="C112" s="29" t="s">
        <v>199</v>
      </c>
      <c r="D112" s="70">
        <f t="shared" ref="D112" si="4">SUM(D113:D114)</f>
        <v>3450000</v>
      </c>
      <c r="E112" s="83">
        <f t="shared" ref="E112" si="5">SUM(E113:E114)</f>
        <v>9037224.4800000004</v>
      </c>
      <c r="F112" s="70">
        <f>SUM(F113:F114)</f>
        <v>3450000</v>
      </c>
    </row>
    <row r="113" spans="1:6" hidden="1" outlineLevel="1" x14ac:dyDescent="0.2">
      <c r="A113" s="6"/>
      <c r="B113" s="6">
        <v>4134</v>
      </c>
      <c r="C113" s="7" t="s">
        <v>200</v>
      </c>
      <c r="D113" s="43">
        <v>3450000</v>
      </c>
      <c r="E113" s="8">
        <v>6216869.7800000003</v>
      </c>
      <c r="F113" s="43">
        <v>3450000</v>
      </c>
    </row>
    <row r="114" spans="1:6" hidden="1" outlineLevel="1" x14ac:dyDescent="0.2">
      <c r="A114" s="6"/>
      <c r="B114" s="6">
        <v>4139</v>
      </c>
      <c r="C114" s="7" t="s">
        <v>201</v>
      </c>
      <c r="D114" s="43">
        <v>0</v>
      </c>
      <c r="E114" s="8">
        <v>2820354.7</v>
      </c>
      <c r="F114" s="43">
        <v>0</v>
      </c>
    </row>
    <row r="115" spans="1:6" hidden="1" outlineLevel="1" x14ac:dyDescent="0.2">
      <c r="A115" s="6"/>
      <c r="B115" s="6"/>
      <c r="C115" s="7"/>
      <c r="D115" s="43"/>
      <c r="E115" s="8"/>
      <c r="F115" s="43"/>
    </row>
    <row r="116" spans="1:6" hidden="1" outlineLevel="1" x14ac:dyDescent="0.2">
      <c r="A116" s="6">
        <v>6409</v>
      </c>
      <c r="B116" s="6"/>
      <c r="C116" s="7" t="s">
        <v>232</v>
      </c>
      <c r="D116" s="43">
        <v>0</v>
      </c>
      <c r="E116" s="83">
        <f>SUM(E117)</f>
        <v>400</v>
      </c>
      <c r="F116" s="43">
        <f>SUM(F117)</f>
        <v>0</v>
      </c>
    </row>
    <row r="117" spans="1:6" hidden="1" outlineLevel="1" x14ac:dyDescent="0.2">
      <c r="A117" s="6"/>
      <c r="B117" s="6">
        <v>2329</v>
      </c>
      <c r="C117" s="7" t="s">
        <v>84</v>
      </c>
      <c r="D117" s="43">
        <v>0</v>
      </c>
      <c r="E117" s="8">
        <v>400</v>
      </c>
      <c r="F117" s="43">
        <v>0</v>
      </c>
    </row>
    <row r="118" spans="1:6" hidden="1" outlineLevel="1" x14ac:dyDescent="0.2">
      <c r="A118" s="6"/>
      <c r="B118" s="6"/>
      <c r="C118" s="7"/>
      <c r="D118" s="43"/>
      <c r="E118" s="8"/>
      <c r="F118" s="43"/>
    </row>
    <row r="119" spans="1:6" s="18" customFormat="1" ht="20.45" customHeight="1" collapsed="1" x14ac:dyDescent="0.2">
      <c r="A119" s="15"/>
      <c r="B119" s="15"/>
      <c r="C119" s="16"/>
      <c r="D119" s="87" t="s">
        <v>227</v>
      </c>
      <c r="E119" s="77" t="s">
        <v>224</v>
      </c>
      <c r="F119" s="87" t="s">
        <v>226</v>
      </c>
    </row>
    <row r="120" spans="1:6" s="18" customFormat="1" ht="14.25" x14ac:dyDescent="0.2">
      <c r="A120" s="15"/>
      <c r="B120" s="15"/>
      <c r="C120" s="16"/>
      <c r="D120" s="88" t="s">
        <v>0</v>
      </c>
      <c r="E120" s="19"/>
      <c r="F120" s="88"/>
    </row>
    <row r="121" spans="1:6" s="21" customFormat="1" ht="15" x14ac:dyDescent="0.25">
      <c r="A121" s="16"/>
      <c r="B121" s="15"/>
      <c r="C121" s="20" t="s">
        <v>114</v>
      </c>
      <c r="D121" s="89">
        <f>D109+D106+D99+D92+D83+D79+D75+D71+D66+D63+D57+D54+D51+D47+D44+D40+D37+D34+D31+D28+D5+D112</f>
        <v>46816500</v>
      </c>
      <c r="E121" s="17">
        <f>E109+E106+E99+E92+E83+E79+E75+E71+E66+E63+E57+E54+E51+E47+E44+E40+E37+E34+E31+E28+E5+E112+E89+E116+E96+E60</f>
        <v>62822046.239999995</v>
      </c>
      <c r="F121" s="89">
        <f>F109+F106+F99+F92+F83+F79+F75+F71+F66+F63+F57+F54+F51+F47+F44+F40+F37+F34+F31+F28+F5+F112+F116+F96+F89</f>
        <v>54658200</v>
      </c>
    </row>
    <row r="122" spans="1:6" s="18" customFormat="1" ht="15" x14ac:dyDescent="0.25">
      <c r="A122" s="24"/>
      <c r="B122" s="24"/>
      <c r="C122" s="21"/>
      <c r="D122" s="90"/>
      <c r="F122" s="84"/>
    </row>
    <row r="123" spans="1:6" x14ac:dyDescent="0.2">
      <c r="B123" s="34" t="s">
        <v>0</v>
      </c>
      <c r="C123" s="32" t="s">
        <v>0</v>
      </c>
    </row>
    <row r="124" spans="1:6" x14ac:dyDescent="0.2">
      <c r="A124" s="2"/>
      <c r="B124" s="1" t="s">
        <v>0</v>
      </c>
      <c r="C124" s="32" t="s">
        <v>0</v>
      </c>
    </row>
    <row r="125" spans="1:6" x14ac:dyDescent="0.2">
      <c r="A125" s="2"/>
      <c r="C125" s="22" t="s">
        <v>0</v>
      </c>
    </row>
    <row r="127" spans="1:6" x14ac:dyDescent="0.2">
      <c r="A127" s="2"/>
      <c r="C127" s="23" t="s">
        <v>0</v>
      </c>
    </row>
    <row r="128" spans="1:6" x14ac:dyDescent="0.2">
      <c r="A128" s="2"/>
      <c r="C128" s="23" t="s">
        <v>0</v>
      </c>
    </row>
    <row r="129" spans="1:3" x14ac:dyDescent="0.2">
      <c r="A129" s="2"/>
      <c r="C129" s="23" t="s">
        <v>0</v>
      </c>
    </row>
    <row r="130" spans="1:3" x14ac:dyDescent="0.2">
      <c r="A130" s="2"/>
      <c r="C130" s="23" t="s">
        <v>0</v>
      </c>
    </row>
    <row r="131" spans="1:3" x14ac:dyDescent="0.2">
      <c r="A131" s="2"/>
      <c r="C131" s="23"/>
    </row>
    <row r="132" spans="1:3" x14ac:dyDescent="0.2">
      <c r="A132" s="2"/>
      <c r="C132" s="23"/>
    </row>
  </sheetData>
  <mergeCells count="1">
    <mergeCell ref="A1:F1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3"/>
  <sheetViews>
    <sheetView tabSelected="1" zoomScale="115" zoomScaleNormal="115" workbookViewId="0">
      <selection activeCell="F145" sqref="F145"/>
    </sheetView>
  </sheetViews>
  <sheetFormatPr defaultColWidth="9.140625" defaultRowHeight="12.75" outlineLevelRow="1" x14ac:dyDescent="0.2"/>
  <cols>
    <col min="1" max="1" width="7.42578125" style="1" customWidth="1"/>
    <col min="2" max="2" width="5.140625" style="1" customWidth="1"/>
    <col min="3" max="3" width="50.7109375" style="2" customWidth="1"/>
    <col min="4" max="4" width="15.42578125" style="44" customWidth="1"/>
    <col min="5" max="5" width="18.5703125" style="44" customWidth="1"/>
    <col min="6" max="6" width="19.85546875" style="44" customWidth="1"/>
    <col min="7" max="16384" width="9.140625" style="2"/>
  </cols>
  <sheetData>
    <row r="1" spans="1:6" ht="15.75" x14ac:dyDescent="0.25">
      <c r="A1" s="111" t="s">
        <v>271</v>
      </c>
      <c r="B1" s="111"/>
      <c r="C1" s="111"/>
      <c r="D1" s="111"/>
      <c r="E1" s="111"/>
      <c r="F1" s="111"/>
    </row>
    <row r="3" spans="1:6" s="5" customFormat="1" ht="27.75" customHeight="1" x14ac:dyDescent="0.25">
      <c r="A3" s="3" t="s">
        <v>1</v>
      </c>
      <c r="B3" s="3" t="s">
        <v>2</v>
      </c>
      <c r="C3" s="4" t="s">
        <v>164</v>
      </c>
      <c r="D3" s="91" t="s">
        <v>225</v>
      </c>
      <c r="E3" s="91" t="s">
        <v>224</v>
      </c>
      <c r="F3" s="92" t="s">
        <v>223</v>
      </c>
    </row>
    <row r="4" spans="1:6" x14ac:dyDescent="0.2">
      <c r="A4" s="6"/>
      <c r="B4" s="6" t="s">
        <v>0</v>
      </c>
      <c r="C4" s="7"/>
      <c r="D4" s="43"/>
      <c r="E4" s="37"/>
      <c r="F4" s="43"/>
    </row>
    <row r="5" spans="1:6" s="13" customFormat="1" x14ac:dyDescent="0.2">
      <c r="A5" s="10">
        <v>1031</v>
      </c>
      <c r="B5" s="10"/>
      <c r="C5" s="11" t="s">
        <v>123</v>
      </c>
      <c r="D5" s="38">
        <f>SUM(D7:D8)</f>
        <v>200000</v>
      </c>
      <c r="E5" s="33">
        <f>SUM(E6:E7)</f>
        <v>234708</v>
      </c>
      <c r="F5" s="38">
        <f>SUM(F7:F8)</f>
        <v>300000</v>
      </c>
    </row>
    <row r="6" spans="1:6" s="13" customFormat="1" hidden="1" outlineLevel="1" x14ac:dyDescent="0.2">
      <c r="A6" s="10"/>
      <c r="B6" s="6">
        <v>5139</v>
      </c>
      <c r="C6" s="7" t="s">
        <v>24</v>
      </c>
      <c r="D6" s="43">
        <v>0</v>
      </c>
      <c r="E6" s="33">
        <v>29893</v>
      </c>
      <c r="F6" s="43">
        <v>0</v>
      </c>
    </row>
    <row r="7" spans="1:6" hidden="1" outlineLevel="1" x14ac:dyDescent="0.2">
      <c r="A7" s="6"/>
      <c r="B7" s="6">
        <v>5169</v>
      </c>
      <c r="C7" s="7" t="s">
        <v>37</v>
      </c>
      <c r="D7" s="43">
        <v>200000</v>
      </c>
      <c r="E7" s="37">
        <v>204815</v>
      </c>
      <c r="F7" s="43">
        <v>300000</v>
      </c>
    </row>
    <row r="8" spans="1:6" hidden="1" outlineLevel="1" x14ac:dyDescent="0.2">
      <c r="A8" s="6"/>
      <c r="B8" s="6"/>
      <c r="C8" s="7"/>
      <c r="D8" s="43"/>
      <c r="E8" s="37"/>
      <c r="F8" s="43"/>
    </row>
    <row r="9" spans="1:6" s="13" customFormat="1" collapsed="1" x14ac:dyDescent="0.2">
      <c r="A9" s="10">
        <v>1099</v>
      </c>
      <c r="B9" s="10"/>
      <c r="C9" s="11" t="s">
        <v>119</v>
      </c>
      <c r="D9" s="38">
        <f>SUM(D10:D11)</f>
        <v>15000</v>
      </c>
      <c r="E9" s="33">
        <f>SUM(E10:E11)</f>
        <v>15000</v>
      </c>
      <c r="F9" s="38">
        <f>SUM(F10:F11)</f>
        <v>15000</v>
      </c>
    </row>
    <row r="10" spans="1:6" hidden="1" outlineLevel="1" x14ac:dyDescent="0.2">
      <c r="A10" s="6"/>
      <c r="B10" s="6">
        <v>5222</v>
      </c>
      <c r="C10" s="7" t="s">
        <v>120</v>
      </c>
      <c r="D10" s="43">
        <v>15000</v>
      </c>
      <c r="E10" s="37">
        <v>15000</v>
      </c>
      <c r="F10" s="43">
        <v>15000</v>
      </c>
    </row>
    <row r="11" spans="1:6" hidden="1" outlineLevel="1" x14ac:dyDescent="0.2">
      <c r="A11" s="6"/>
      <c r="B11" s="6"/>
      <c r="C11" s="7"/>
      <c r="D11" s="43"/>
      <c r="E11" s="37"/>
      <c r="F11" s="43"/>
    </row>
    <row r="12" spans="1:6" s="13" customFormat="1" collapsed="1" x14ac:dyDescent="0.2">
      <c r="A12" s="10">
        <v>2212</v>
      </c>
      <c r="B12" s="6" t="s">
        <v>0</v>
      </c>
      <c r="C12" s="11" t="s">
        <v>18</v>
      </c>
      <c r="D12" s="38">
        <f>SUM(D13:D20)</f>
        <v>16630000</v>
      </c>
      <c r="E12" s="33">
        <f>SUM(E13:E20)</f>
        <v>14454528.789999999</v>
      </c>
      <c r="F12" s="38">
        <f>SUM(F13:F20)</f>
        <v>3880000</v>
      </c>
    </row>
    <row r="13" spans="1:6" hidden="1" outlineLevel="1" x14ac:dyDescent="0.2">
      <c r="A13" s="6"/>
      <c r="B13" s="6">
        <v>5137</v>
      </c>
      <c r="C13" s="7" t="s">
        <v>19</v>
      </c>
      <c r="D13" s="43">
        <v>30000</v>
      </c>
      <c r="E13" s="37">
        <v>4910</v>
      </c>
      <c r="F13" s="43">
        <v>30000</v>
      </c>
    </row>
    <row r="14" spans="1:6" hidden="1" outlineLevel="1" x14ac:dyDescent="0.2">
      <c r="A14" s="6"/>
      <c r="B14" s="6">
        <v>5139</v>
      </c>
      <c r="C14" s="7" t="s">
        <v>20</v>
      </c>
      <c r="D14" s="43">
        <v>50000</v>
      </c>
      <c r="E14" s="37">
        <v>55902</v>
      </c>
      <c r="F14" s="43">
        <v>50000</v>
      </c>
    </row>
    <row r="15" spans="1:6" hidden="1" outlineLevel="1" x14ac:dyDescent="0.2">
      <c r="A15" s="6"/>
      <c r="B15" s="6">
        <v>5166</v>
      </c>
      <c r="C15" s="7" t="s">
        <v>165</v>
      </c>
      <c r="D15" s="43">
        <v>0</v>
      </c>
      <c r="E15" s="37">
        <v>49000</v>
      </c>
      <c r="F15" s="43">
        <v>0</v>
      </c>
    </row>
    <row r="16" spans="1:6" hidden="1" outlineLevel="1" x14ac:dyDescent="0.2">
      <c r="A16" s="6"/>
      <c r="B16" s="6">
        <v>5169</v>
      </c>
      <c r="C16" s="7" t="s">
        <v>21</v>
      </c>
      <c r="D16" s="43">
        <v>650000</v>
      </c>
      <c r="E16" s="37">
        <v>689524.86</v>
      </c>
      <c r="F16" s="43">
        <v>700000</v>
      </c>
    </row>
    <row r="17" spans="1:6" hidden="1" outlineLevel="1" x14ac:dyDescent="0.2">
      <c r="A17" s="6"/>
      <c r="B17" s="6">
        <v>5171</v>
      </c>
      <c r="C17" s="7" t="s">
        <v>127</v>
      </c>
      <c r="D17" s="43">
        <v>14700000</v>
      </c>
      <c r="E17" s="37">
        <v>12710304.93</v>
      </c>
      <c r="F17" s="43">
        <v>200000</v>
      </c>
    </row>
    <row r="18" spans="1:6" hidden="1" outlineLevel="1" x14ac:dyDescent="0.2">
      <c r="A18" s="6"/>
      <c r="B18" s="6">
        <v>5362</v>
      </c>
      <c r="C18" s="7" t="s">
        <v>181</v>
      </c>
      <c r="D18" s="43">
        <v>0</v>
      </c>
      <c r="E18" s="37">
        <v>1500</v>
      </c>
      <c r="F18" s="43">
        <v>0</v>
      </c>
    </row>
    <row r="19" spans="1:6" hidden="1" outlineLevel="1" x14ac:dyDescent="0.2">
      <c r="A19" s="6"/>
      <c r="B19" s="6">
        <v>6121</v>
      </c>
      <c r="C19" s="7" t="s">
        <v>153</v>
      </c>
      <c r="D19" s="43">
        <v>1200000</v>
      </c>
      <c r="E19" s="37">
        <v>943387</v>
      </c>
      <c r="F19" s="43">
        <v>2900000</v>
      </c>
    </row>
    <row r="20" spans="1:6" hidden="1" outlineLevel="1" x14ac:dyDescent="0.2">
      <c r="A20" s="6"/>
      <c r="B20" s="6" t="s">
        <v>0</v>
      </c>
      <c r="C20" s="7" t="s">
        <v>0</v>
      </c>
      <c r="D20" s="43"/>
      <c r="E20" s="37"/>
      <c r="F20" s="43"/>
    </row>
    <row r="21" spans="1:6" collapsed="1" x14ac:dyDescent="0.2">
      <c r="A21" s="10">
        <v>2219</v>
      </c>
      <c r="B21" s="10"/>
      <c r="C21" s="11" t="s">
        <v>23</v>
      </c>
      <c r="D21" s="38">
        <f>SUM(D22:D29)</f>
        <v>3642000</v>
      </c>
      <c r="E21" s="33">
        <f>SUM(E22:E27)</f>
        <v>2872812.17</v>
      </c>
      <c r="F21" s="38">
        <f>SUM(F22:F29)</f>
        <v>1510000</v>
      </c>
    </row>
    <row r="22" spans="1:6" hidden="1" outlineLevel="1" x14ac:dyDescent="0.2">
      <c r="A22" s="6"/>
      <c r="B22" s="6">
        <v>5139</v>
      </c>
      <c r="C22" s="7" t="s">
        <v>24</v>
      </c>
      <c r="D22" s="43">
        <v>10000</v>
      </c>
      <c r="E22" s="37">
        <v>0</v>
      </c>
      <c r="F22" s="43">
        <v>10000</v>
      </c>
    </row>
    <row r="23" spans="1:6" hidden="1" outlineLevel="1" x14ac:dyDescent="0.2">
      <c r="A23" s="6"/>
      <c r="B23" s="6">
        <v>5169</v>
      </c>
      <c r="C23" s="7" t="s">
        <v>240</v>
      </c>
      <c r="D23" s="43">
        <v>300000</v>
      </c>
      <c r="E23" s="37">
        <v>420368.9</v>
      </c>
      <c r="F23" s="43">
        <v>300000</v>
      </c>
    </row>
    <row r="24" spans="1:6" hidden="1" outlineLevel="1" x14ac:dyDescent="0.2">
      <c r="A24" s="6"/>
      <c r="B24" s="6">
        <v>5171</v>
      </c>
      <c r="C24" s="7" t="s">
        <v>241</v>
      </c>
      <c r="D24" s="43">
        <v>2100000</v>
      </c>
      <c r="E24" s="37">
        <v>28147</v>
      </c>
      <c r="F24" s="43">
        <v>600000</v>
      </c>
    </row>
    <row r="25" spans="1:6" hidden="1" outlineLevel="1" x14ac:dyDescent="0.2">
      <c r="A25" s="6"/>
      <c r="B25" s="6">
        <v>5192</v>
      </c>
      <c r="C25" s="7" t="s">
        <v>259</v>
      </c>
      <c r="D25" s="43">
        <v>0</v>
      </c>
      <c r="E25" s="37">
        <v>10000</v>
      </c>
      <c r="F25" s="43">
        <v>0</v>
      </c>
    </row>
    <row r="26" spans="1:6" hidden="1" outlineLevel="1" x14ac:dyDescent="0.2">
      <c r="A26" s="6"/>
      <c r="B26" s="6">
        <v>6121</v>
      </c>
      <c r="C26" s="7" t="s">
        <v>242</v>
      </c>
      <c r="D26" s="43">
        <v>1232000</v>
      </c>
      <c r="E26" s="37">
        <v>1367596.27</v>
      </c>
      <c r="F26" s="43">
        <v>600000</v>
      </c>
    </row>
    <row r="27" spans="1:6" hidden="1" outlineLevel="1" x14ac:dyDescent="0.2">
      <c r="A27" s="6"/>
      <c r="B27" s="6">
        <v>6122</v>
      </c>
      <c r="C27" s="7" t="s">
        <v>260</v>
      </c>
      <c r="D27" s="43">
        <v>0</v>
      </c>
      <c r="E27" s="37">
        <v>1046700</v>
      </c>
      <c r="F27" s="43">
        <v>0</v>
      </c>
    </row>
    <row r="28" spans="1:6" hidden="1" outlineLevel="1" x14ac:dyDescent="0.2">
      <c r="A28" s="6"/>
      <c r="B28" s="6"/>
      <c r="C28" s="7"/>
      <c r="D28" s="43"/>
      <c r="E28" s="37"/>
      <c r="F28" s="43"/>
    </row>
    <row r="29" spans="1:6" hidden="1" outlineLevel="1" x14ac:dyDescent="0.2">
      <c r="A29" s="6"/>
      <c r="B29" s="42" t="s">
        <v>0</v>
      </c>
      <c r="C29" s="41" t="s">
        <v>0</v>
      </c>
      <c r="D29" s="43"/>
      <c r="E29" s="37" t="s">
        <v>0</v>
      </c>
      <c r="F29" s="43"/>
    </row>
    <row r="30" spans="1:6" s="13" customFormat="1" collapsed="1" x14ac:dyDescent="0.2">
      <c r="A30" s="10">
        <v>2292</v>
      </c>
      <c r="B30" s="10"/>
      <c r="C30" s="11" t="s">
        <v>202</v>
      </c>
      <c r="D30" s="38">
        <f>SUM(D31:D33)</f>
        <v>499000</v>
      </c>
      <c r="E30" s="33">
        <f>SUM(E31:E33)</f>
        <v>505769</v>
      </c>
      <c r="F30" s="38">
        <f>SUM(F31:F33)</f>
        <v>435400</v>
      </c>
    </row>
    <row r="31" spans="1:6" hidden="1" outlineLevel="1" x14ac:dyDescent="0.2">
      <c r="A31" s="6"/>
      <c r="B31" s="6">
        <v>5193</v>
      </c>
      <c r="C31" s="7" t="s">
        <v>25</v>
      </c>
      <c r="D31" s="43">
        <v>414000</v>
      </c>
      <c r="E31" s="37">
        <v>430312</v>
      </c>
      <c r="F31" s="43">
        <v>355400</v>
      </c>
    </row>
    <row r="32" spans="1:6" hidden="1" outlineLevel="1" x14ac:dyDescent="0.2">
      <c r="A32" s="6"/>
      <c r="B32" s="6">
        <v>5492</v>
      </c>
      <c r="C32" s="7" t="s">
        <v>167</v>
      </c>
      <c r="D32" s="43">
        <v>85000</v>
      </c>
      <c r="E32" s="37">
        <v>75457</v>
      </c>
      <c r="F32" s="43">
        <v>80000</v>
      </c>
    </row>
    <row r="33" spans="1:6" hidden="1" outlineLevel="1" x14ac:dyDescent="0.2">
      <c r="A33" s="6"/>
      <c r="B33" s="6"/>
      <c r="C33" s="7"/>
      <c r="D33" s="43"/>
      <c r="E33" s="37"/>
      <c r="F33" s="43"/>
    </row>
    <row r="34" spans="1:6" s="13" customFormat="1" collapsed="1" x14ac:dyDescent="0.2">
      <c r="A34" s="10">
        <v>2310</v>
      </c>
      <c r="B34" s="10" t="s">
        <v>0</v>
      </c>
      <c r="C34" s="11" t="s">
        <v>26</v>
      </c>
      <c r="D34" s="38">
        <f t="shared" ref="D34" si="0">SUM(D35:D39)</f>
        <v>170000</v>
      </c>
      <c r="E34" s="33">
        <f t="shared" ref="E34:F34" si="1">SUM(E35:E39)</f>
        <v>41623</v>
      </c>
      <c r="F34" s="38">
        <f t="shared" si="1"/>
        <v>160000</v>
      </c>
    </row>
    <row r="35" spans="1:6" hidden="1" outlineLevel="1" x14ac:dyDescent="0.2">
      <c r="A35" s="6"/>
      <c r="B35" s="6">
        <v>5137</v>
      </c>
      <c r="C35" s="7" t="s">
        <v>166</v>
      </c>
      <c r="D35" s="43">
        <v>20000</v>
      </c>
      <c r="E35" s="37">
        <v>0</v>
      </c>
      <c r="F35" s="43">
        <v>10000</v>
      </c>
    </row>
    <row r="36" spans="1:6" hidden="1" outlineLevel="1" x14ac:dyDescent="0.2">
      <c r="A36" s="6"/>
      <c r="B36" s="6">
        <v>5170</v>
      </c>
      <c r="C36" s="7" t="s">
        <v>16</v>
      </c>
      <c r="D36" s="43">
        <v>25000</v>
      </c>
      <c r="E36" s="37">
        <v>7383</v>
      </c>
      <c r="F36" s="43">
        <v>25000</v>
      </c>
    </row>
    <row r="37" spans="1:6" hidden="1" outlineLevel="1" x14ac:dyDescent="0.2">
      <c r="A37" s="6"/>
      <c r="B37" s="6">
        <v>5171</v>
      </c>
      <c r="C37" s="7" t="s">
        <v>22</v>
      </c>
      <c r="D37" s="43">
        <v>25000</v>
      </c>
      <c r="E37" s="37">
        <v>0</v>
      </c>
      <c r="F37" s="43">
        <v>25000</v>
      </c>
    </row>
    <row r="38" spans="1:6" hidden="1" outlineLevel="1" x14ac:dyDescent="0.2">
      <c r="A38" s="6"/>
      <c r="B38" s="6">
        <v>6121</v>
      </c>
      <c r="C38" s="7" t="s">
        <v>129</v>
      </c>
      <c r="D38" s="43">
        <v>100000</v>
      </c>
      <c r="E38" s="37">
        <v>34240</v>
      </c>
      <c r="F38" s="43">
        <v>100000</v>
      </c>
    </row>
    <row r="39" spans="1:6" hidden="1" outlineLevel="1" x14ac:dyDescent="0.2">
      <c r="A39" s="6"/>
      <c r="B39" s="6"/>
      <c r="C39" s="7"/>
      <c r="D39" s="43"/>
      <c r="E39" s="37"/>
      <c r="F39" s="43"/>
    </row>
    <row r="40" spans="1:6" s="13" customFormat="1" collapsed="1" x14ac:dyDescent="0.2">
      <c r="A40" s="10">
        <v>2321</v>
      </c>
      <c r="B40" s="10" t="s">
        <v>0</v>
      </c>
      <c r="C40" s="11" t="s">
        <v>28</v>
      </c>
      <c r="D40" s="38">
        <f>SUM(D41:D54)</f>
        <v>2970500</v>
      </c>
      <c r="E40" s="33">
        <f>SUM(E41:E54)</f>
        <v>2803099.13</v>
      </c>
      <c r="F40" s="38">
        <f>SUM(F41:F54)</f>
        <v>2850000</v>
      </c>
    </row>
    <row r="41" spans="1:6" hidden="1" outlineLevel="1" x14ac:dyDescent="0.2">
      <c r="A41" s="6"/>
      <c r="B41" s="6">
        <v>5011</v>
      </c>
      <c r="C41" s="7" t="s">
        <v>100</v>
      </c>
      <c r="D41" s="43">
        <v>350000</v>
      </c>
      <c r="E41" s="37">
        <v>380163</v>
      </c>
      <c r="F41" s="43">
        <v>400000</v>
      </c>
    </row>
    <row r="42" spans="1:6" hidden="1" outlineLevel="1" x14ac:dyDescent="0.2">
      <c r="A42" s="6"/>
      <c r="B42" s="6">
        <v>5021</v>
      </c>
      <c r="C42" s="7" t="s">
        <v>30</v>
      </c>
      <c r="D42" s="43">
        <v>15000</v>
      </c>
      <c r="E42" s="37">
        <v>7000</v>
      </c>
      <c r="F42" s="43">
        <v>15000</v>
      </c>
    </row>
    <row r="43" spans="1:6" hidden="1" outlineLevel="1" x14ac:dyDescent="0.2">
      <c r="A43" s="6"/>
      <c r="B43" s="6">
        <v>5031</v>
      </c>
      <c r="C43" s="7" t="s">
        <v>31</v>
      </c>
      <c r="D43" s="43">
        <v>90000</v>
      </c>
      <c r="E43" s="37">
        <v>95041</v>
      </c>
      <c r="F43" s="43">
        <v>100000</v>
      </c>
    </row>
    <row r="44" spans="1:6" hidden="1" outlineLevel="1" x14ac:dyDescent="0.2">
      <c r="A44" s="6"/>
      <c r="B44" s="6">
        <v>5032</v>
      </c>
      <c r="C44" s="7" t="s">
        <v>31</v>
      </c>
      <c r="D44" s="43">
        <v>32000</v>
      </c>
      <c r="E44" s="37">
        <v>34214</v>
      </c>
      <c r="F44" s="43">
        <v>48000</v>
      </c>
    </row>
    <row r="45" spans="1:6" hidden="1" outlineLevel="1" x14ac:dyDescent="0.2">
      <c r="A45" s="6"/>
      <c r="B45" s="6">
        <v>5137</v>
      </c>
      <c r="C45" s="7" t="s">
        <v>32</v>
      </c>
      <c r="D45" s="43">
        <v>100000</v>
      </c>
      <c r="E45" s="37">
        <v>32180</v>
      </c>
      <c r="F45" s="43">
        <v>100000</v>
      </c>
    </row>
    <row r="46" spans="1:6" hidden="1" outlineLevel="1" x14ac:dyDescent="0.2">
      <c r="A46" s="6"/>
      <c r="B46" s="6">
        <v>5139</v>
      </c>
      <c r="C46" s="7" t="s">
        <v>20</v>
      </c>
      <c r="D46" s="43">
        <v>150000</v>
      </c>
      <c r="E46" s="37">
        <v>237866.8</v>
      </c>
      <c r="F46" s="43">
        <v>250000</v>
      </c>
    </row>
    <row r="47" spans="1:6" hidden="1" outlineLevel="1" x14ac:dyDescent="0.2">
      <c r="A47" s="6"/>
      <c r="B47" s="6">
        <v>5151</v>
      </c>
      <c r="C47" s="7" t="s">
        <v>33</v>
      </c>
      <c r="D47" s="43">
        <v>1500</v>
      </c>
      <c r="E47" s="37">
        <v>2039</v>
      </c>
      <c r="F47" s="43">
        <v>2000</v>
      </c>
    </row>
    <row r="48" spans="1:6" hidden="1" outlineLevel="1" x14ac:dyDescent="0.2">
      <c r="A48" s="6"/>
      <c r="B48" s="6">
        <v>5154</v>
      </c>
      <c r="C48" s="7" t="s">
        <v>34</v>
      </c>
      <c r="D48" s="43">
        <v>1400000</v>
      </c>
      <c r="E48" s="37">
        <v>1377271</v>
      </c>
      <c r="F48" s="43">
        <v>950000</v>
      </c>
    </row>
    <row r="49" spans="1:6" hidden="1" outlineLevel="1" x14ac:dyDescent="0.2">
      <c r="A49" s="6"/>
      <c r="B49" s="6">
        <v>5162</v>
      </c>
      <c r="C49" s="7" t="s">
        <v>35</v>
      </c>
      <c r="D49" s="43">
        <v>7000</v>
      </c>
      <c r="E49" s="37">
        <v>6820.63</v>
      </c>
      <c r="F49" s="43">
        <v>10000</v>
      </c>
    </row>
    <row r="50" spans="1:6" hidden="1" outlineLevel="1" x14ac:dyDescent="0.2">
      <c r="A50" s="6"/>
      <c r="B50" s="6">
        <v>5169</v>
      </c>
      <c r="C50" s="7" t="s">
        <v>16</v>
      </c>
      <c r="D50" s="43">
        <v>500000</v>
      </c>
      <c r="E50" s="37">
        <v>346775.7</v>
      </c>
      <c r="F50" s="43">
        <v>500000</v>
      </c>
    </row>
    <row r="51" spans="1:6" hidden="1" outlineLevel="1" x14ac:dyDescent="0.2">
      <c r="A51" s="6"/>
      <c r="B51" s="6">
        <v>5171</v>
      </c>
      <c r="C51" s="7" t="s">
        <v>22</v>
      </c>
      <c r="D51" s="43">
        <v>250000</v>
      </c>
      <c r="E51" s="37">
        <v>258798</v>
      </c>
      <c r="F51" s="43">
        <v>300000</v>
      </c>
    </row>
    <row r="52" spans="1:6" hidden="1" outlineLevel="1" x14ac:dyDescent="0.2">
      <c r="A52" s="6"/>
      <c r="B52" s="6">
        <v>5362</v>
      </c>
      <c r="C52" s="7" t="s">
        <v>126</v>
      </c>
      <c r="D52" s="43">
        <v>25000</v>
      </c>
      <c r="E52" s="37">
        <v>24430</v>
      </c>
      <c r="F52" s="43">
        <v>25000</v>
      </c>
    </row>
    <row r="53" spans="1:6" hidden="1" outlineLevel="1" x14ac:dyDescent="0.2">
      <c r="A53" s="6"/>
      <c r="B53" s="6">
        <v>6121</v>
      </c>
      <c r="C53" s="7" t="s">
        <v>211</v>
      </c>
      <c r="D53" s="43">
        <v>50000</v>
      </c>
      <c r="E53" s="37">
        <v>500</v>
      </c>
      <c r="F53" s="43">
        <v>150000</v>
      </c>
    </row>
    <row r="54" spans="1:6" hidden="1" outlineLevel="1" x14ac:dyDescent="0.2">
      <c r="A54" s="6"/>
      <c r="B54" s="6" t="s">
        <v>0</v>
      </c>
      <c r="C54" s="7" t="s">
        <v>0</v>
      </c>
      <c r="D54" s="43"/>
      <c r="E54" s="37" t="s">
        <v>0</v>
      </c>
      <c r="F54" s="43"/>
    </row>
    <row r="55" spans="1:6" s="13" customFormat="1" collapsed="1" x14ac:dyDescent="0.2">
      <c r="A55" s="10">
        <v>2333</v>
      </c>
      <c r="B55" s="10"/>
      <c r="C55" s="11" t="s">
        <v>36</v>
      </c>
      <c r="D55" s="38">
        <f>SUM(D56:D57)</f>
        <v>50000</v>
      </c>
      <c r="E55" s="33">
        <f>SUM(E56:E57)</f>
        <v>0</v>
      </c>
      <c r="F55" s="38">
        <f>SUM(F56:F57)</f>
        <v>50000</v>
      </c>
    </row>
    <row r="56" spans="1:6" hidden="1" outlineLevel="1" x14ac:dyDescent="0.2">
      <c r="A56" s="6"/>
      <c r="B56" s="6">
        <v>5169</v>
      </c>
      <c r="C56" s="7" t="s">
        <v>37</v>
      </c>
      <c r="D56" s="43">
        <v>50000</v>
      </c>
      <c r="E56" s="37">
        <v>0</v>
      </c>
      <c r="F56" s="43">
        <v>50000</v>
      </c>
    </row>
    <row r="57" spans="1:6" hidden="1" outlineLevel="1" x14ac:dyDescent="0.2">
      <c r="A57" s="6"/>
      <c r="B57" s="6"/>
      <c r="C57" s="7"/>
      <c r="D57" s="43"/>
      <c r="E57" s="37"/>
      <c r="F57" s="43"/>
    </row>
    <row r="58" spans="1:6" s="13" customFormat="1" collapsed="1" x14ac:dyDescent="0.2">
      <c r="A58" s="10">
        <v>3111</v>
      </c>
      <c r="B58" s="10"/>
      <c r="C58" s="11" t="s">
        <v>38</v>
      </c>
      <c r="D58" s="75">
        <f t="shared" ref="D58" si="2">SUM(D59:D65)</f>
        <v>3050000</v>
      </c>
      <c r="E58" s="33">
        <f t="shared" ref="E58:F58" si="3">SUM(E59:E65)</f>
        <v>2727970</v>
      </c>
      <c r="F58" s="75">
        <f t="shared" si="3"/>
        <v>4720000</v>
      </c>
    </row>
    <row r="59" spans="1:6" s="13" customFormat="1" hidden="1" outlineLevel="1" x14ac:dyDescent="0.2">
      <c r="A59" s="10"/>
      <c r="B59" s="39">
        <v>5169</v>
      </c>
      <c r="C59" s="40" t="s">
        <v>62</v>
      </c>
      <c r="D59" s="43">
        <v>0</v>
      </c>
      <c r="E59" s="37">
        <v>0</v>
      </c>
      <c r="F59" s="43">
        <v>0</v>
      </c>
    </row>
    <row r="60" spans="1:6" hidden="1" outlineLevel="1" x14ac:dyDescent="0.2">
      <c r="A60" s="6"/>
      <c r="B60" s="6">
        <v>5321</v>
      </c>
      <c r="C60" s="7" t="s">
        <v>152</v>
      </c>
      <c r="D60" s="43">
        <v>0</v>
      </c>
      <c r="E60" s="37">
        <v>71500</v>
      </c>
      <c r="F60" s="43">
        <v>0</v>
      </c>
    </row>
    <row r="61" spans="1:6" hidden="1" outlineLevel="1" x14ac:dyDescent="0.2">
      <c r="A61" s="6"/>
      <c r="B61" s="6">
        <v>5331</v>
      </c>
      <c r="C61" s="7" t="s">
        <v>151</v>
      </c>
      <c r="D61" s="43">
        <v>2050000</v>
      </c>
      <c r="E61" s="95">
        <v>2050000</v>
      </c>
      <c r="F61" s="43">
        <v>2100000</v>
      </c>
    </row>
    <row r="62" spans="1:6" hidden="1" outlineLevel="1" x14ac:dyDescent="0.2">
      <c r="A62" s="6"/>
      <c r="B62" s="6">
        <v>5336</v>
      </c>
      <c r="C62" s="7" t="s">
        <v>168</v>
      </c>
      <c r="D62" s="43">
        <v>0</v>
      </c>
      <c r="E62" s="95">
        <v>584420</v>
      </c>
      <c r="F62" s="43">
        <v>0</v>
      </c>
    </row>
    <row r="63" spans="1:6" hidden="1" outlineLevel="1" x14ac:dyDescent="0.2">
      <c r="A63" s="6"/>
      <c r="B63" s="6">
        <v>6121</v>
      </c>
      <c r="C63" s="7" t="s">
        <v>243</v>
      </c>
      <c r="D63" s="43">
        <v>1000000</v>
      </c>
      <c r="E63" s="37">
        <v>22050</v>
      </c>
      <c r="F63" s="43">
        <v>1620000</v>
      </c>
    </row>
    <row r="64" spans="1:6" hidden="1" outlineLevel="1" x14ac:dyDescent="0.2">
      <c r="A64" s="6"/>
      <c r="B64" s="6">
        <v>6121</v>
      </c>
      <c r="C64" s="7" t="s">
        <v>244</v>
      </c>
      <c r="D64" s="43">
        <v>0</v>
      </c>
      <c r="E64" s="37">
        <v>0</v>
      </c>
      <c r="F64" s="43">
        <v>1000000</v>
      </c>
    </row>
    <row r="65" spans="1:10" hidden="1" outlineLevel="1" x14ac:dyDescent="0.2">
      <c r="A65" s="6"/>
      <c r="B65" s="6">
        <v>6122</v>
      </c>
      <c r="C65" s="7" t="s">
        <v>203</v>
      </c>
      <c r="D65" s="43">
        <v>0</v>
      </c>
      <c r="E65" s="37">
        <v>0</v>
      </c>
      <c r="F65" s="43">
        <v>0</v>
      </c>
    </row>
    <row r="66" spans="1:10" hidden="1" outlineLevel="1" x14ac:dyDescent="0.2">
      <c r="A66" s="6"/>
      <c r="B66" s="6"/>
      <c r="C66" s="7"/>
      <c r="D66" s="43"/>
      <c r="E66" s="37"/>
      <c r="F66" s="43"/>
    </row>
    <row r="67" spans="1:10" s="13" customFormat="1" collapsed="1" x14ac:dyDescent="0.2">
      <c r="A67" s="10">
        <v>3113</v>
      </c>
      <c r="B67" s="10"/>
      <c r="C67" s="11" t="s">
        <v>39</v>
      </c>
      <c r="D67" s="75">
        <f>SUM(D68:D73)</f>
        <v>1880000</v>
      </c>
      <c r="E67" s="33">
        <f>SUM(E68:E73)</f>
        <v>2737282</v>
      </c>
      <c r="F67" s="75">
        <f>SUM(F68:F73)</f>
        <v>8937600</v>
      </c>
      <c r="J67" s="27"/>
    </row>
    <row r="68" spans="1:10" hidden="1" outlineLevel="1" x14ac:dyDescent="0.2">
      <c r="A68" s="6"/>
      <c r="B68" s="6">
        <v>5171</v>
      </c>
      <c r="C68" s="7" t="s">
        <v>43</v>
      </c>
      <c r="D68" s="43">
        <v>200000</v>
      </c>
      <c r="E68" s="95">
        <v>0</v>
      </c>
      <c r="F68" s="43">
        <v>0</v>
      </c>
    </row>
    <row r="69" spans="1:10" hidden="1" outlineLevel="1" x14ac:dyDescent="0.2">
      <c r="A69" s="6"/>
      <c r="B69" s="6">
        <v>5331</v>
      </c>
      <c r="C69" s="7" t="s">
        <v>40</v>
      </c>
      <c r="D69" s="43">
        <v>1680000</v>
      </c>
      <c r="E69" s="95">
        <v>1880000</v>
      </c>
      <c r="F69" s="43">
        <v>1880000</v>
      </c>
    </row>
    <row r="70" spans="1:10" hidden="1" outlineLevel="1" x14ac:dyDescent="0.2">
      <c r="A70" s="6"/>
      <c r="B70" s="6">
        <v>5336</v>
      </c>
      <c r="C70" s="7" t="s">
        <v>168</v>
      </c>
      <c r="D70" s="43">
        <v>0</v>
      </c>
      <c r="E70" s="95">
        <v>857282</v>
      </c>
      <c r="F70" s="43">
        <v>0</v>
      </c>
    </row>
    <row r="71" spans="1:10" hidden="1" outlineLevel="1" x14ac:dyDescent="0.2">
      <c r="A71" s="6"/>
      <c r="B71" s="6">
        <v>5492</v>
      </c>
      <c r="C71" s="7" t="s">
        <v>167</v>
      </c>
      <c r="D71" s="43">
        <v>0</v>
      </c>
      <c r="E71" s="95">
        <v>0</v>
      </c>
      <c r="F71" s="43">
        <v>0</v>
      </c>
    </row>
    <row r="72" spans="1:10" hidden="1" outlineLevel="1" x14ac:dyDescent="0.2">
      <c r="A72" s="6"/>
      <c r="B72" s="6">
        <v>6121</v>
      </c>
      <c r="C72" s="7" t="s">
        <v>145</v>
      </c>
      <c r="D72" s="43">
        <v>0</v>
      </c>
      <c r="E72" s="37">
        <v>0</v>
      </c>
      <c r="F72" s="43">
        <v>157600</v>
      </c>
    </row>
    <row r="73" spans="1:10" hidden="1" outlineLevel="1" x14ac:dyDescent="0.2">
      <c r="A73" s="6"/>
      <c r="B73" s="6">
        <v>6121</v>
      </c>
      <c r="C73" s="7" t="s">
        <v>245</v>
      </c>
      <c r="D73" s="43">
        <v>0</v>
      </c>
      <c r="E73" s="37">
        <v>0</v>
      </c>
      <c r="F73" s="43">
        <v>6900000</v>
      </c>
    </row>
    <row r="74" spans="1:10" hidden="1" outlineLevel="1" x14ac:dyDescent="0.2">
      <c r="A74" s="6"/>
      <c r="B74" s="6"/>
      <c r="C74" s="7"/>
      <c r="D74" s="43"/>
      <c r="E74" s="37"/>
      <c r="F74" s="43"/>
    </row>
    <row r="75" spans="1:10" s="13" customFormat="1" collapsed="1" x14ac:dyDescent="0.2">
      <c r="A75" s="10">
        <v>3314</v>
      </c>
      <c r="B75" s="10"/>
      <c r="C75" s="11" t="s">
        <v>41</v>
      </c>
      <c r="D75" s="38">
        <f>SUM(D76:D84)</f>
        <v>170000</v>
      </c>
      <c r="E75" s="33">
        <f>SUM(E76:E84)</f>
        <v>146255</v>
      </c>
      <c r="F75" s="38">
        <f>SUM(F76:F84)</f>
        <v>220000</v>
      </c>
    </row>
    <row r="76" spans="1:10" hidden="1" outlineLevel="1" x14ac:dyDescent="0.2">
      <c r="A76" s="6"/>
      <c r="B76" s="6">
        <v>5021</v>
      </c>
      <c r="C76" s="7" t="s">
        <v>42</v>
      </c>
      <c r="D76" s="43">
        <v>70000</v>
      </c>
      <c r="E76" s="37">
        <v>75000</v>
      </c>
      <c r="F76" s="43">
        <v>110000</v>
      </c>
    </row>
    <row r="77" spans="1:10" hidden="1" outlineLevel="1" x14ac:dyDescent="0.2">
      <c r="A77" s="6"/>
      <c r="B77" s="6">
        <v>5136</v>
      </c>
      <c r="C77" s="7" t="s">
        <v>44</v>
      </c>
      <c r="D77" s="43">
        <v>65000</v>
      </c>
      <c r="E77" s="37">
        <v>63963</v>
      </c>
      <c r="F77" s="43">
        <v>65000</v>
      </c>
    </row>
    <row r="78" spans="1:10" hidden="1" outlineLevel="1" x14ac:dyDescent="0.2">
      <c r="A78" s="6"/>
      <c r="B78" s="6">
        <v>5137</v>
      </c>
      <c r="C78" s="7" t="s">
        <v>146</v>
      </c>
      <c r="D78" s="43">
        <v>10000</v>
      </c>
      <c r="E78" s="37">
        <v>0</v>
      </c>
      <c r="F78" s="43">
        <v>10000</v>
      </c>
    </row>
    <row r="79" spans="1:10" hidden="1" outlineLevel="1" x14ac:dyDescent="0.2">
      <c r="A79" s="6"/>
      <c r="B79" s="6">
        <v>5139</v>
      </c>
      <c r="C79" s="7" t="s">
        <v>47</v>
      </c>
      <c r="D79" s="43">
        <v>10000</v>
      </c>
      <c r="E79" s="37">
        <v>1587</v>
      </c>
      <c r="F79" s="43">
        <v>10000</v>
      </c>
    </row>
    <row r="80" spans="1:10" hidden="1" outlineLevel="1" x14ac:dyDescent="0.2">
      <c r="A80" s="6"/>
      <c r="B80" s="6">
        <v>5169</v>
      </c>
      <c r="C80" s="7" t="s">
        <v>137</v>
      </c>
      <c r="D80" s="43">
        <v>10000</v>
      </c>
      <c r="E80" s="37">
        <v>5155</v>
      </c>
      <c r="F80" s="43">
        <v>20000</v>
      </c>
    </row>
    <row r="81" spans="1:6" hidden="1" outlineLevel="1" x14ac:dyDescent="0.2">
      <c r="A81" s="6"/>
      <c r="B81" s="6">
        <v>5171</v>
      </c>
      <c r="C81" s="7" t="s">
        <v>43</v>
      </c>
      <c r="D81" s="43">
        <v>5000</v>
      </c>
      <c r="E81" s="37">
        <v>0</v>
      </c>
      <c r="F81" s="43">
        <v>5000</v>
      </c>
    </row>
    <row r="82" spans="1:6" hidden="1" outlineLevel="1" x14ac:dyDescent="0.2">
      <c r="A82" s="6"/>
      <c r="B82" s="6">
        <v>5172</v>
      </c>
      <c r="C82" s="7" t="s">
        <v>204</v>
      </c>
      <c r="D82" s="43">
        <v>0</v>
      </c>
      <c r="E82" s="37">
        <v>0</v>
      </c>
      <c r="F82" s="43">
        <v>0</v>
      </c>
    </row>
    <row r="83" spans="1:6" hidden="1" outlineLevel="1" x14ac:dyDescent="0.2">
      <c r="A83" s="6"/>
      <c r="B83" s="106">
        <v>5122</v>
      </c>
      <c r="C83" s="7" t="s">
        <v>169</v>
      </c>
      <c r="D83" s="43">
        <v>0</v>
      </c>
      <c r="E83" s="37">
        <v>550</v>
      </c>
      <c r="F83" s="43">
        <v>0</v>
      </c>
    </row>
    <row r="84" spans="1:6" hidden="1" outlineLevel="1" x14ac:dyDescent="0.2">
      <c r="A84" s="6"/>
      <c r="B84" s="6" t="s">
        <v>0</v>
      </c>
      <c r="C84" s="7" t="s">
        <v>0</v>
      </c>
      <c r="D84" s="43"/>
      <c r="E84" s="37" t="s">
        <v>0</v>
      </c>
      <c r="F84" s="43"/>
    </row>
    <row r="85" spans="1:6" s="13" customFormat="1" collapsed="1" x14ac:dyDescent="0.2">
      <c r="A85" s="10">
        <v>3319</v>
      </c>
      <c r="B85" s="10"/>
      <c r="C85" s="11" t="s">
        <v>48</v>
      </c>
      <c r="D85" s="38">
        <f>SUM(D86:D87)</f>
        <v>110000</v>
      </c>
      <c r="E85" s="33">
        <f>SUM(E86:E87)</f>
        <v>89571.5</v>
      </c>
      <c r="F85" s="38">
        <f>SUM(F86:F87)</f>
        <v>120000</v>
      </c>
    </row>
    <row r="86" spans="1:6" hidden="1" outlineLevel="1" x14ac:dyDescent="0.2">
      <c r="A86" s="6"/>
      <c r="B86" s="6">
        <v>5021</v>
      </c>
      <c r="C86" s="7" t="s">
        <v>139</v>
      </c>
      <c r="D86" s="43">
        <v>10000</v>
      </c>
      <c r="E86" s="37">
        <v>30601</v>
      </c>
      <c r="F86" s="43">
        <v>40000</v>
      </c>
    </row>
    <row r="87" spans="1:6" hidden="1" outlineLevel="1" x14ac:dyDescent="0.2">
      <c r="A87" s="6"/>
      <c r="B87" s="6">
        <v>5169</v>
      </c>
      <c r="C87" s="7" t="s">
        <v>116</v>
      </c>
      <c r="D87" s="43">
        <v>100000</v>
      </c>
      <c r="E87" s="37">
        <v>58970.5</v>
      </c>
      <c r="F87" s="43">
        <v>80000</v>
      </c>
    </row>
    <row r="88" spans="1:6" hidden="1" outlineLevel="1" x14ac:dyDescent="0.2">
      <c r="A88" s="6"/>
      <c r="B88" s="6"/>
      <c r="C88" s="7"/>
      <c r="D88" s="43"/>
      <c r="E88" s="37"/>
      <c r="F88" s="43"/>
    </row>
    <row r="89" spans="1:6" s="13" customFormat="1" collapsed="1" x14ac:dyDescent="0.2">
      <c r="A89" s="50">
        <v>3326</v>
      </c>
      <c r="B89" s="50"/>
      <c r="C89" s="51" t="s">
        <v>49</v>
      </c>
      <c r="D89" s="68">
        <f>SUM(D90:D93)</f>
        <v>300000</v>
      </c>
      <c r="E89" s="96">
        <f>SUM(E90:E93)</f>
        <v>336679</v>
      </c>
      <c r="F89" s="68">
        <f>SUM(F90:F93)</f>
        <v>200000</v>
      </c>
    </row>
    <row r="90" spans="1:6" hidden="1" outlineLevel="1" x14ac:dyDescent="0.2">
      <c r="A90" s="48"/>
      <c r="B90" s="48">
        <v>5169</v>
      </c>
      <c r="C90" s="49" t="s">
        <v>37</v>
      </c>
      <c r="D90" s="65">
        <v>0</v>
      </c>
      <c r="E90" s="97">
        <v>0</v>
      </c>
      <c r="F90" s="65">
        <v>0</v>
      </c>
    </row>
    <row r="91" spans="1:6" hidden="1" outlineLevel="1" x14ac:dyDescent="0.2">
      <c r="A91" s="6"/>
      <c r="B91" s="6">
        <v>5171</v>
      </c>
      <c r="C91" s="7" t="s">
        <v>140</v>
      </c>
      <c r="D91" s="43">
        <v>60000</v>
      </c>
      <c r="E91" s="37">
        <v>96679</v>
      </c>
      <c r="F91" s="43">
        <v>0</v>
      </c>
    </row>
    <row r="92" spans="1:6" hidden="1" outlineLevel="1" x14ac:dyDescent="0.2">
      <c r="A92" s="45"/>
      <c r="B92" s="45">
        <v>5223</v>
      </c>
      <c r="C92" s="46" t="s">
        <v>246</v>
      </c>
      <c r="D92" s="64">
        <v>240000</v>
      </c>
      <c r="E92" s="98">
        <v>240000</v>
      </c>
      <c r="F92" s="64">
        <v>200000</v>
      </c>
    </row>
    <row r="93" spans="1:6" hidden="1" outlineLevel="1" x14ac:dyDescent="0.2">
      <c r="A93" s="6"/>
      <c r="B93" s="6"/>
      <c r="C93" s="7"/>
      <c r="D93" s="43"/>
      <c r="E93" s="37"/>
      <c r="F93" s="43"/>
    </row>
    <row r="94" spans="1:6" s="13" customFormat="1" collapsed="1" x14ac:dyDescent="0.2">
      <c r="A94" s="50">
        <v>3341</v>
      </c>
      <c r="B94" s="50"/>
      <c r="C94" s="51" t="s">
        <v>50</v>
      </c>
      <c r="D94" s="94">
        <f t="shared" ref="D94" si="4">SUM(D95:D98)</f>
        <v>162500</v>
      </c>
      <c r="E94" s="96">
        <f t="shared" ref="E94:F94" si="5">SUM(E95:E98)</f>
        <v>29856</v>
      </c>
      <c r="F94" s="94">
        <f t="shared" si="5"/>
        <v>162500</v>
      </c>
    </row>
    <row r="95" spans="1:6" hidden="1" outlineLevel="1" x14ac:dyDescent="0.2">
      <c r="A95" s="6"/>
      <c r="B95" s="6">
        <v>5041</v>
      </c>
      <c r="C95" s="7" t="s">
        <v>130</v>
      </c>
      <c r="D95" s="43">
        <v>7500</v>
      </c>
      <c r="E95" s="37">
        <v>3757</v>
      </c>
      <c r="F95" s="43">
        <v>7500</v>
      </c>
    </row>
    <row r="96" spans="1:6" hidden="1" outlineLevel="1" x14ac:dyDescent="0.2">
      <c r="A96" s="48"/>
      <c r="B96" s="48">
        <v>5169</v>
      </c>
      <c r="C96" s="49" t="s">
        <v>37</v>
      </c>
      <c r="D96" s="63">
        <v>0</v>
      </c>
      <c r="E96" s="97">
        <v>7020</v>
      </c>
      <c r="F96" s="63">
        <v>0</v>
      </c>
    </row>
    <row r="97" spans="1:6" hidden="1" outlineLevel="1" x14ac:dyDescent="0.2">
      <c r="A97" s="45"/>
      <c r="B97" s="45">
        <v>5171</v>
      </c>
      <c r="C97" s="46" t="s">
        <v>22</v>
      </c>
      <c r="D97" s="64">
        <v>55000</v>
      </c>
      <c r="E97" s="98">
        <v>19079</v>
      </c>
      <c r="F97" s="64">
        <v>55000</v>
      </c>
    </row>
    <row r="98" spans="1:6" hidden="1" outlineLevel="1" x14ac:dyDescent="0.2">
      <c r="A98" s="6"/>
      <c r="B98" s="6">
        <v>6121</v>
      </c>
      <c r="C98" s="7" t="s">
        <v>141</v>
      </c>
      <c r="D98" s="43">
        <v>100000</v>
      </c>
      <c r="E98" s="37">
        <v>0</v>
      </c>
      <c r="F98" s="43">
        <v>100000</v>
      </c>
    </row>
    <row r="99" spans="1:6" hidden="1" outlineLevel="1" x14ac:dyDescent="0.2">
      <c r="A99" s="6"/>
      <c r="B99" s="6"/>
      <c r="C99" s="7"/>
      <c r="D99" s="43"/>
      <c r="E99" s="37"/>
      <c r="F99" s="43"/>
    </row>
    <row r="100" spans="1:6" s="13" customFormat="1" collapsed="1" x14ac:dyDescent="0.2">
      <c r="A100" s="10">
        <v>3349</v>
      </c>
      <c r="B100" s="10"/>
      <c r="C100" s="11" t="s">
        <v>51</v>
      </c>
      <c r="D100" s="38">
        <f t="shared" ref="D100" si="6">SUM(D101:D103)</f>
        <v>120000</v>
      </c>
      <c r="E100" s="33">
        <f t="shared" ref="E100:F100" si="7">SUM(E101:E103)</f>
        <v>74378</v>
      </c>
      <c r="F100" s="38">
        <f t="shared" si="7"/>
        <v>120000</v>
      </c>
    </row>
    <row r="101" spans="1:6" hidden="1" outlineLevel="1" x14ac:dyDescent="0.2">
      <c r="A101" s="6"/>
      <c r="B101" s="6">
        <v>5021</v>
      </c>
      <c r="C101" s="7" t="s">
        <v>86</v>
      </c>
      <c r="D101" s="43">
        <v>0</v>
      </c>
      <c r="E101" s="37">
        <v>8000</v>
      </c>
      <c r="F101" s="43">
        <v>0</v>
      </c>
    </row>
    <row r="102" spans="1:6" hidden="1" outlineLevel="1" x14ac:dyDescent="0.2">
      <c r="A102" s="6"/>
      <c r="B102" s="6">
        <v>5169</v>
      </c>
      <c r="C102" s="7" t="s">
        <v>170</v>
      </c>
      <c r="D102" s="43">
        <v>120000</v>
      </c>
      <c r="E102" s="37">
        <v>66378</v>
      </c>
      <c r="F102" s="43">
        <v>120000</v>
      </c>
    </row>
    <row r="103" spans="1:6" hidden="1" outlineLevel="1" x14ac:dyDescent="0.2">
      <c r="A103" s="6"/>
      <c r="B103" s="6" t="s">
        <v>0</v>
      </c>
      <c r="C103" s="7" t="s">
        <v>0</v>
      </c>
      <c r="D103" s="43"/>
      <c r="E103" s="37" t="s">
        <v>0</v>
      </c>
      <c r="F103" s="43"/>
    </row>
    <row r="104" spans="1:6" s="13" customFormat="1" collapsed="1" x14ac:dyDescent="0.2">
      <c r="A104" s="10">
        <v>3392</v>
      </c>
      <c r="B104" s="10"/>
      <c r="C104" s="11" t="s">
        <v>53</v>
      </c>
      <c r="D104" s="38">
        <f t="shared" ref="D104" si="8">SUM(D105:D117)</f>
        <v>9325000</v>
      </c>
      <c r="E104" s="33">
        <f t="shared" ref="E104:F104" si="9">SUM(E105:E117)</f>
        <v>10624631</v>
      </c>
      <c r="F104" s="38">
        <f t="shared" si="9"/>
        <v>9350000</v>
      </c>
    </row>
    <row r="105" spans="1:6" hidden="1" outlineLevel="1" x14ac:dyDescent="0.2">
      <c r="A105" s="6"/>
      <c r="B105" s="6">
        <v>5021</v>
      </c>
      <c r="C105" s="7" t="s">
        <v>30</v>
      </c>
      <c r="D105" s="43">
        <v>100000</v>
      </c>
      <c r="E105" s="37">
        <v>38000</v>
      </c>
      <c r="F105" s="43">
        <v>80000</v>
      </c>
    </row>
    <row r="106" spans="1:6" hidden="1" outlineLevel="1" x14ac:dyDescent="0.2">
      <c r="A106" s="6" t="s">
        <v>0</v>
      </c>
      <c r="B106" s="6">
        <v>5137</v>
      </c>
      <c r="C106" s="7" t="s">
        <v>54</v>
      </c>
      <c r="D106" s="43">
        <v>20000</v>
      </c>
      <c r="E106" s="37">
        <v>183641</v>
      </c>
      <c r="F106" s="43">
        <v>20000</v>
      </c>
    </row>
    <row r="107" spans="1:6" hidden="1" outlineLevel="1" x14ac:dyDescent="0.2">
      <c r="A107" s="6"/>
      <c r="B107" s="6">
        <v>5139</v>
      </c>
      <c r="C107" s="7" t="s">
        <v>20</v>
      </c>
      <c r="D107" s="43">
        <v>30000</v>
      </c>
      <c r="E107" s="37">
        <v>122572</v>
      </c>
      <c r="F107" s="43">
        <v>30000</v>
      </c>
    </row>
    <row r="108" spans="1:6" hidden="1" outlineLevel="1" x14ac:dyDescent="0.2">
      <c r="A108" s="6"/>
      <c r="B108" s="6">
        <v>5151</v>
      </c>
      <c r="C108" s="7" t="s">
        <v>33</v>
      </c>
      <c r="D108" s="43">
        <v>5000</v>
      </c>
      <c r="E108" s="37">
        <v>5489</v>
      </c>
      <c r="F108" s="43">
        <v>10000</v>
      </c>
    </row>
    <row r="109" spans="1:6" hidden="1" outlineLevel="1" x14ac:dyDescent="0.2">
      <c r="A109" s="6"/>
      <c r="B109" s="6">
        <v>5153</v>
      </c>
      <c r="C109" s="7" t="s">
        <v>55</v>
      </c>
      <c r="D109" s="43">
        <v>90000</v>
      </c>
      <c r="E109" s="37">
        <v>2078</v>
      </c>
      <c r="F109" s="43">
        <v>50000</v>
      </c>
    </row>
    <row r="110" spans="1:6" hidden="1" outlineLevel="1" x14ac:dyDescent="0.2">
      <c r="A110" s="6"/>
      <c r="B110" s="6">
        <v>5154</v>
      </c>
      <c r="C110" s="7" t="s">
        <v>34</v>
      </c>
      <c r="D110" s="43">
        <v>50000</v>
      </c>
      <c r="E110" s="37">
        <v>40394</v>
      </c>
      <c r="F110" s="43">
        <v>50000</v>
      </c>
    </row>
    <row r="111" spans="1:6" hidden="1" outlineLevel="1" x14ac:dyDescent="0.2">
      <c r="A111" s="6"/>
      <c r="B111" s="6">
        <v>5162</v>
      </c>
      <c r="C111" s="7" t="s">
        <v>261</v>
      </c>
      <c r="D111" s="43">
        <v>0</v>
      </c>
      <c r="E111" s="37">
        <v>7779</v>
      </c>
      <c r="F111" s="43">
        <v>0</v>
      </c>
    </row>
    <row r="112" spans="1:6" hidden="1" outlineLevel="1" x14ac:dyDescent="0.2">
      <c r="A112" s="6"/>
      <c r="B112" s="6">
        <v>5166</v>
      </c>
      <c r="C112" s="7" t="s">
        <v>165</v>
      </c>
      <c r="D112" s="43">
        <v>0</v>
      </c>
      <c r="E112" s="37">
        <v>49000</v>
      </c>
      <c r="F112" s="43">
        <v>0</v>
      </c>
    </row>
    <row r="113" spans="1:6" hidden="1" outlineLevel="1" x14ac:dyDescent="0.2">
      <c r="A113" s="6"/>
      <c r="B113" s="6">
        <v>5169</v>
      </c>
      <c r="C113" s="7" t="s">
        <v>16</v>
      </c>
      <c r="D113" s="43">
        <v>20000</v>
      </c>
      <c r="E113" s="37">
        <v>314001</v>
      </c>
      <c r="F113" s="43">
        <v>100000</v>
      </c>
    </row>
    <row r="114" spans="1:6" hidden="1" outlineLevel="1" x14ac:dyDescent="0.2">
      <c r="A114" s="6"/>
      <c r="B114" s="6">
        <v>5171</v>
      </c>
      <c r="C114" s="7" t="s">
        <v>22</v>
      </c>
      <c r="D114" s="43">
        <v>10000</v>
      </c>
      <c r="E114" s="37">
        <v>52170</v>
      </c>
      <c r="F114" s="43">
        <v>10000</v>
      </c>
    </row>
    <row r="115" spans="1:6" hidden="1" outlineLevel="1" x14ac:dyDescent="0.2">
      <c r="A115" s="6"/>
      <c r="B115" s="6">
        <v>6121</v>
      </c>
      <c r="C115" s="7" t="s">
        <v>212</v>
      </c>
      <c r="D115" s="43">
        <v>9000000</v>
      </c>
      <c r="E115" s="37">
        <v>9376159</v>
      </c>
      <c r="F115" s="43">
        <v>9000000</v>
      </c>
    </row>
    <row r="116" spans="1:6" hidden="1" outlineLevel="1" x14ac:dyDescent="0.2">
      <c r="A116" s="6"/>
      <c r="B116" s="6">
        <v>6122</v>
      </c>
      <c r="C116" s="7" t="s">
        <v>203</v>
      </c>
      <c r="D116" s="43">
        <v>0</v>
      </c>
      <c r="E116" s="37">
        <v>433348</v>
      </c>
      <c r="F116" s="43">
        <v>0</v>
      </c>
    </row>
    <row r="117" spans="1:6" hidden="1" outlineLevel="1" x14ac:dyDescent="0.2">
      <c r="A117" s="6"/>
      <c r="B117" s="6"/>
      <c r="C117" s="7"/>
      <c r="D117" s="43"/>
      <c r="E117" s="37"/>
      <c r="F117" s="43"/>
    </row>
    <row r="118" spans="1:6" s="13" customFormat="1" collapsed="1" x14ac:dyDescent="0.2">
      <c r="A118" s="10">
        <v>3399</v>
      </c>
      <c r="B118" s="10"/>
      <c r="C118" s="11" t="s">
        <v>121</v>
      </c>
      <c r="D118" s="75">
        <f>SUM(D119:D127)</f>
        <v>395000</v>
      </c>
      <c r="E118" s="33">
        <f>SUM(E119:E127)</f>
        <v>288540.7</v>
      </c>
      <c r="F118" s="75">
        <f>SUM(F119:F127)</f>
        <v>400000</v>
      </c>
    </row>
    <row r="119" spans="1:6" hidden="1" outlineLevel="1" x14ac:dyDescent="0.2">
      <c r="A119" s="6"/>
      <c r="B119" s="6">
        <v>5021</v>
      </c>
      <c r="C119" s="7" t="s">
        <v>30</v>
      </c>
      <c r="D119" s="43">
        <v>10000</v>
      </c>
      <c r="E119" s="37">
        <v>6600</v>
      </c>
      <c r="F119" s="43">
        <v>10000</v>
      </c>
    </row>
    <row r="120" spans="1:6" hidden="1" outlineLevel="1" x14ac:dyDescent="0.2">
      <c r="A120" s="6"/>
      <c r="B120" s="6">
        <v>5139</v>
      </c>
      <c r="C120" s="7" t="s">
        <v>58</v>
      </c>
      <c r="D120" s="43">
        <v>55000</v>
      </c>
      <c r="E120" s="37">
        <v>26982</v>
      </c>
      <c r="F120" s="43">
        <v>55000</v>
      </c>
    </row>
    <row r="121" spans="1:6" hidden="1" outlineLevel="1" x14ac:dyDescent="0.2">
      <c r="A121" s="6"/>
      <c r="B121" s="6">
        <v>5169</v>
      </c>
      <c r="C121" s="7" t="s">
        <v>16</v>
      </c>
      <c r="D121" s="43">
        <v>100000</v>
      </c>
      <c r="E121" s="37">
        <v>69762.7</v>
      </c>
      <c r="F121" s="43">
        <v>100000</v>
      </c>
    </row>
    <row r="122" spans="1:6" hidden="1" outlineLevel="1" x14ac:dyDescent="0.2">
      <c r="A122" s="6"/>
      <c r="B122" s="6">
        <v>5175</v>
      </c>
      <c r="C122" s="7" t="s">
        <v>56</v>
      </c>
      <c r="D122" s="43">
        <v>10000</v>
      </c>
      <c r="E122" s="37">
        <v>8138</v>
      </c>
      <c r="F122" s="43">
        <v>10000</v>
      </c>
    </row>
    <row r="123" spans="1:6" hidden="1" outlineLevel="1" x14ac:dyDescent="0.2">
      <c r="A123" s="6"/>
      <c r="B123" s="6">
        <v>5194</v>
      </c>
      <c r="C123" s="7" t="s">
        <v>131</v>
      </c>
      <c r="D123" s="43">
        <v>40000</v>
      </c>
      <c r="E123" s="37">
        <v>27058</v>
      </c>
      <c r="F123" s="43">
        <v>40000</v>
      </c>
    </row>
    <row r="124" spans="1:6" hidden="1" outlineLevel="1" x14ac:dyDescent="0.2">
      <c r="A124" s="6"/>
      <c r="B124" s="6">
        <v>5222</v>
      </c>
      <c r="C124" s="7" t="s">
        <v>59</v>
      </c>
      <c r="D124" s="43">
        <v>100000</v>
      </c>
      <c r="E124" s="37">
        <v>60000</v>
      </c>
      <c r="F124" s="43">
        <v>100000</v>
      </c>
    </row>
    <row r="125" spans="1:6" hidden="1" outlineLevel="1" x14ac:dyDescent="0.2">
      <c r="A125" s="6"/>
      <c r="B125" s="6">
        <v>5223</v>
      </c>
      <c r="C125" s="7" t="s">
        <v>262</v>
      </c>
      <c r="D125" s="43">
        <v>0</v>
      </c>
      <c r="E125" s="37">
        <v>15000</v>
      </c>
      <c r="F125" s="43">
        <v>0</v>
      </c>
    </row>
    <row r="126" spans="1:6" hidden="1" outlineLevel="1" x14ac:dyDescent="0.2">
      <c r="A126" s="6"/>
      <c r="B126" s="6">
        <v>5229</v>
      </c>
      <c r="C126" s="7" t="s">
        <v>171</v>
      </c>
      <c r="D126" s="43">
        <v>0</v>
      </c>
      <c r="E126" s="37">
        <v>0</v>
      </c>
      <c r="F126" s="43">
        <v>0</v>
      </c>
    </row>
    <row r="127" spans="1:6" hidden="1" outlineLevel="1" x14ac:dyDescent="0.2">
      <c r="A127" s="6"/>
      <c r="B127" s="6">
        <v>5492</v>
      </c>
      <c r="C127" s="7" t="s">
        <v>57</v>
      </c>
      <c r="D127" s="43">
        <v>80000</v>
      </c>
      <c r="E127" s="37">
        <v>75000</v>
      </c>
      <c r="F127" s="43">
        <v>85000</v>
      </c>
    </row>
    <row r="128" spans="1:6" hidden="1" outlineLevel="1" x14ac:dyDescent="0.2">
      <c r="A128" s="6"/>
      <c r="B128" s="6"/>
      <c r="C128" s="7"/>
      <c r="D128" s="43"/>
      <c r="E128" s="37"/>
      <c r="F128" s="43"/>
    </row>
    <row r="129" spans="1:6" s="13" customFormat="1" collapsed="1" x14ac:dyDescent="0.2">
      <c r="A129" s="10">
        <v>3412</v>
      </c>
      <c r="B129" s="10"/>
      <c r="C129" s="11" t="s">
        <v>142</v>
      </c>
      <c r="D129" s="38">
        <f>SUM(D130:D131)</f>
        <v>40000</v>
      </c>
      <c r="E129" s="33">
        <f>E130</f>
        <v>0</v>
      </c>
      <c r="F129" s="38">
        <f>SUM(F130:F131)</f>
        <v>450000</v>
      </c>
    </row>
    <row r="130" spans="1:6" hidden="1" outlineLevel="1" x14ac:dyDescent="0.2">
      <c r="A130" s="35"/>
      <c r="B130" s="6">
        <v>6121</v>
      </c>
      <c r="C130" s="7" t="s">
        <v>247</v>
      </c>
      <c r="D130" s="43">
        <v>40000</v>
      </c>
      <c r="E130" s="37">
        <v>0</v>
      </c>
      <c r="F130" s="43">
        <v>450000</v>
      </c>
    </row>
    <row r="131" spans="1:6" hidden="1" outlineLevel="1" x14ac:dyDescent="0.2">
      <c r="A131" s="6"/>
      <c r="B131" s="6"/>
      <c r="C131" s="7"/>
      <c r="D131" s="43"/>
      <c r="E131" s="37"/>
      <c r="F131" s="43"/>
    </row>
    <row r="132" spans="1:6" s="13" customFormat="1" collapsed="1" x14ac:dyDescent="0.2">
      <c r="A132" s="10">
        <v>3419</v>
      </c>
      <c r="B132" s="10"/>
      <c r="C132" s="11" t="s">
        <v>60</v>
      </c>
      <c r="D132" s="38">
        <f>SUM(D133:D145)</f>
        <v>930000</v>
      </c>
      <c r="E132" s="33">
        <f>SUM(E133:E145)</f>
        <v>529790</v>
      </c>
      <c r="F132" s="38">
        <f>SUM(F133:F145)</f>
        <v>637200</v>
      </c>
    </row>
    <row r="133" spans="1:6" hidden="1" outlineLevel="1" x14ac:dyDescent="0.2">
      <c r="A133" s="6"/>
      <c r="B133" s="6">
        <v>5021</v>
      </c>
      <c r="C133" s="7" t="s">
        <v>30</v>
      </c>
      <c r="D133" s="43">
        <v>100000</v>
      </c>
      <c r="E133" s="37">
        <v>73000</v>
      </c>
      <c r="F133" s="43">
        <v>100000</v>
      </c>
    </row>
    <row r="134" spans="1:6" hidden="1" outlineLevel="1" x14ac:dyDescent="0.2">
      <c r="A134" s="6"/>
      <c r="B134" s="6">
        <v>5137</v>
      </c>
      <c r="C134" s="7" t="s">
        <v>45</v>
      </c>
      <c r="D134" s="43">
        <v>25000</v>
      </c>
      <c r="E134" s="37">
        <v>0</v>
      </c>
      <c r="F134" s="43">
        <v>25000</v>
      </c>
    </row>
    <row r="135" spans="1:6" hidden="1" outlineLevel="1" x14ac:dyDescent="0.2">
      <c r="A135" s="6"/>
      <c r="B135" s="6">
        <v>5139</v>
      </c>
      <c r="C135" s="7" t="s">
        <v>122</v>
      </c>
      <c r="D135" s="43">
        <v>20000</v>
      </c>
      <c r="E135" s="37">
        <v>9266</v>
      </c>
      <c r="F135" s="43">
        <v>20000</v>
      </c>
    </row>
    <row r="136" spans="1:6" hidden="1" outlineLevel="1" x14ac:dyDescent="0.2">
      <c r="A136" s="6"/>
      <c r="B136" s="6">
        <v>5151</v>
      </c>
      <c r="C136" s="7" t="s">
        <v>33</v>
      </c>
      <c r="D136" s="43">
        <v>5000</v>
      </c>
      <c r="E136" s="37">
        <v>4414</v>
      </c>
      <c r="F136" s="43">
        <v>5000</v>
      </c>
    </row>
    <row r="137" spans="1:6" hidden="1" outlineLevel="1" x14ac:dyDescent="0.2">
      <c r="A137" s="6"/>
      <c r="B137" s="6">
        <v>5154</v>
      </c>
      <c r="C137" s="7" t="s">
        <v>34</v>
      </c>
      <c r="D137" s="43">
        <v>40000</v>
      </c>
      <c r="E137" s="37">
        <v>33412</v>
      </c>
      <c r="F137" s="43">
        <v>40000</v>
      </c>
    </row>
    <row r="138" spans="1:6" hidden="1" outlineLevel="1" x14ac:dyDescent="0.2">
      <c r="A138" s="6"/>
      <c r="B138" s="6">
        <v>5164</v>
      </c>
      <c r="C138" s="7" t="s">
        <v>61</v>
      </c>
      <c r="D138" s="43">
        <v>15000</v>
      </c>
      <c r="E138" s="37">
        <v>13860</v>
      </c>
      <c r="F138" s="43">
        <v>15000</v>
      </c>
    </row>
    <row r="139" spans="1:6" hidden="1" outlineLevel="1" x14ac:dyDescent="0.2">
      <c r="A139" s="6"/>
      <c r="B139" s="6">
        <v>5169</v>
      </c>
      <c r="C139" s="7" t="s">
        <v>62</v>
      </c>
      <c r="D139" s="43">
        <v>75000</v>
      </c>
      <c r="E139" s="37">
        <v>27400</v>
      </c>
      <c r="F139" s="43">
        <v>75000</v>
      </c>
    </row>
    <row r="140" spans="1:6" hidden="1" outlineLevel="1" x14ac:dyDescent="0.2">
      <c r="A140" s="6"/>
      <c r="B140" s="6">
        <v>5171</v>
      </c>
      <c r="C140" s="7" t="s">
        <v>132</v>
      </c>
      <c r="D140" s="43">
        <v>100000</v>
      </c>
      <c r="E140" s="37">
        <v>270796</v>
      </c>
      <c r="F140" s="43">
        <v>100000</v>
      </c>
    </row>
    <row r="141" spans="1:6" hidden="1" outlineLevel="1" x14ac:dyDescent="0.2">
      <c r="A141" s="6"/>
      <c r="B141" s="6">
        <v>5194</v>
      </c>
      <c r="C141" s="7" t="s">
        <v>175</v>
      </c>
      <c r="D141" s="43">
        <v>0</v>
      </c>
      <c r="E141" s="37">
        <v>3642</v>
      </c>
      <c r="F141" s="43">
        <v>0</v>
      </c>
    </row>
    <row r="142" spans="1:6" hidden="1" outlineLevel="1" x14ac:dyDescent="0.2">
      <c r="A142" s="6"/>
      <c r="B142" s="6">
        <v>5222</v>
      </c>
      <c r="C142" s="7" t="s">
        <v>135</v>
      </c>
      <c r="D142" s="43">
        <v>100000</v>
      </c>
      <c r="E142" s="37">
        <v>94000</v>
      </c>
      <c r="F142" s="43">
        <v>100000</v>
      </c>
    </row>
    <row r="143" spans="1:6" hidden="1" outlineLevel="1" x14ac:dyDescent="0.2">
      <c r="A143" s="6"/>
      <c r="B143" s="6">
        <v>5224</v>
      </c>
      <c r="C143" s="7" t="s">
        <v>172</v>
      </c>
      <c r="D143" s="43">
        <v>0</v>
      </c>
      <c r="E143" s="37">
        <v>0</v>
      </c>
      <c r="F143" s="43">
        <v>0</v>
      </c>
    </row>
    <row r="144" spans="1:6" hidden="1" outlineLevel="1" x14ac:dyDescent="0.2">
      <c r="A144" s="6"/>
      <c r="B144" s="6">
        <v>6121</v>
      </c>
      <c r="C144" s="7" t="s">
        <v>248</v>
      </c>
      <c r="D144" s="43">
        <v>450000</v>
      </c>
      <c r="E144" s="37">
        <v>0</v>
      </c>
      <c r="F144" s="43">
        <v>157200</v>
      </c>
    </row>
    <row r="145" spans="1:6" hidden="1" outlineLevel="1" x14ac:dyDescent="0.2">
      <c r="A145" s="6"/>
      <c r="B145" s="6"/>
      <c r="C145" s="7"/>
      <c r="D145" s="43"/>
      <c r="E145" s="37"/>
      <c r="F145" s="43"/>
    </row>
    <row r="146" spans="1:6" s="13" customFormat="1" collapsed="1" x14ac:dyDescent="0.2">
      <c r="A146" s="10">
        <v>3421</v>
      </c>
      <c r="B146" s="10"/>
      <c r="C146" s="11" t="s">
        <v>63</v>
      </c>
      <c r="D146" s="75">
        <f t="shared" ref="D146" si="10">SUM(D148:D153)</f>
        <v>350000</v>
      </c>
      <c r="E146" s="33">
        <f>SUM(E147:E153)</f>
        <v>175767</v>
      </c>
      <c r="F146" s="75">
        <f t="shared" ref="F146" si="11">SUM(F148:F153)</f>
        <v>150000</v>
      </c>
    </row>
    <row r="147" spans="1:6" s="13" customFormat="1" hidden="1" outlineLevel="1" x14ac:dyDescent="0.2">
      <c r="A147" s="10"/>
      <c r="B147" s="6">
        <v>5137</v>
      </c>
      <c r="C147" s="7" t="s">
        <v>263</v>
      </c>
      <c r="D147" s="43">
        <v>0</v>
      </c>
      <c r="E147" s="37">
        <v>115071</v>
      </c>
      <c r="F147" s="43">
        <v>0</v>
      </c>
    </row>
    <row r="148" spans="1:6" hidden="1" outlineLevel="1" x14ac:dyDescent="0.2">
      <c r="A148" s="6"/>
      <c r="B148" s="6">
        <v>5139</v>
      </c>
      <c r="C148" s="7" t="s">
        <v>24</v>
      </c>
      <c r="D148" s="43">
        <v>0</v>
      </c>
      <c r="E148" s="37">
        <v>0</v>
      </c>
      <c r="F148" s="43">
        <v>0</v>
      </c>
    </row>
    <row r="149" spans="1:6" hidden="1" outlineLevel="1" x14ac:dyDescent="0.2">
      <c r="A149" s="6"/>
      <c r="B149" s="6">
        <v>5169</v>
      </c>
      <c r="C149" s="7" t="s">
        <v>138</v>
      </c>
      <c r="D149" s="43">
        <v>55000</v>
      </c>
      <c r="E149" s="37">
        <v>34696</v>
      </c>
      <c r="F149" s="43">
        <v>55000</v>
      </c>
    </row>
    <row r="150" spans="1:6" hidden="1" outlineLevel="1" x14ac:dyDescent="0.2">
      <c r="A150" s="6"/>
      <c r="B150" s="6">
        <v>5171</v>
      </c>
      <c r="C150" s="7" t="s">
        <v>22</v>
      </c>
      <c r="D150" s="43">
        <v>70000</v>
      </c>
      <c r="E150" s="37">
        <v>0</v>
      </c>
      <c r="F150" s="43">
        <v>70000</v>
      </c>
    </row>
    <row r="151" spans="1:6" hidden="1" outlineLevel="1" x14ac:dyDescent="0.2">
      <c r="A151" s="6"/>
      <c r="B151" s="6">
        <v>5222</v>
      </c>
      <c r="C151" s="7" t="s">
        <v>128</v>
      </c>
      <c r="D151" s="43">
        <v>25000</v>
      </c>
      <c r="E151" s="95">
        <v>26000</v>
      </c>
      <c r="F151" s="43">
        <v>25000</v>
      </c>
    </row>
    <row r="152" spans="1:6" hidden="1" outlineLevel="1" x14ac:dyDescent="0.2">
      <c r="A152" s="6"/>
      <c r="B152" s="6">
        <v>6121</v>
      </c>
      <c r="C152" s="7" t="s">
        <v>147</v>
      </c>
      <c r="D152" s="43">
        <v>200000</v>
      </c>
      <c r="E152" s="37">
        <v>0</v>
      </c>
      <c r="F152" s="43">
        <v>0</v>
      </c>
    </row>
    <row r="153" spans="1:6" hidden="1" outlineLevel="1" x14ac:dyDescent="0.2">
      <c r="A153" s="6"/>
      <c r="B153" s="6">
        <v>6122</v>
      </c>
      <c r="C153" s="7" t="s">
        <v>173</v>
      </c>
      <c r="D153" s="43">
        <v>0</v>
      </c>
      <c r="E153" s="37">
        <v>0</v>
      </c>
      <c r="F153" s="43">
        <v>0</v>
      </c>
    </row>
    <row r="154" spans="1:6" hidden="1" outlineLevel="1" x14ac:dyDescent="0.2">
      <c r="A154" s="6"/>
      <c r="B154" s="6"/>
      <c r="C154" s="7"/>
      <c r="D154" s="43"/>
      <c r="E154" s="95"/>
      <c r="F154" s="43"/>
    </row>
    <row r="155" spans="1:6" collapsed="1" x14ac:dyDescent="0.2">
      <c r="A155" s="10">
        <v>3429</v>
      </c>
      <c r="B155" s="10"/>
      <c r="C155" s="11" t="s">
        <v>184</v>
      </c>
      <c r="D155" s="75">
        <f>SUM(D156:D164)</f>
        <v>150000</v>
      </c>
      <c r="E155" s="33">
        <f>SUM(E156:E164)</f>
        <v>120242</v>
      </c>
      <c r="F155" s="75">
        <f>SUM(F156:F164)</f>
        <v>170000</v>
      </c>
    </row>
    <row r="156" spans="1:6" hidden="1" outlineLevel="1" x14ac:dyDescent="0.2">
      <c r="A156" s="6"/>
      <c r="B156" s="6">
        <v>5021</v>
      </c>
      <c r="C156" s="7" t="s">
        <v>86</v>
      </c>
      <c r="D156" s="43">
        <v>45000</v>
      </c>
      <c r="E156" s="37">
        <v>42500</v>
      </c>
      <c r="F156" s="43">
        <v>50000</v>
      </c>
    </row>
    <row r="157" spans="1:6" hidden="1" outlineLevel="1" x14ac:dyDescent="0.2">
      <c r="A157" s="6"/>
      <c r="B157" s="6">
        <v>5139</v>
      </c>
      <c r="C157" s="7" t="s">
        <v>24</v>
      </c>
      <c r="D157" s="43">
        <v>10000</v>
      </c>
      <c r="E157" s="37">
        <v>2682</v>
      </c>
      <c r="F157" s="43">
        <v>10000</v>
      </c>
    </row>
    <row r="158" spans="1:6" hidden="1" outlineLevel="1" x14ac:dyDescent="0.2">
      <c r="A158" s="6"/>
      <c r="B158" s="6">
        <v>5154</v>
      </c>
      <c r="C158" s="7" t="s">
        <v>174</v>
      </c>
      <c r="D158" s="43">
        <v>15000</v>
      </c>
      <c r="E158" s="37">
        <v>14584</v>
      </c>
      <c r="F158" s="43">
        <v>20000</v>
      </c>
    </row>
    <row r="159" spans="1:6" hidden="1" outlineLevel="1" x14ac:dyDescent="0.2">
      <c r="A159" s="6"/>
      <c r="B159" s="6">
        <v>5169</v>
      </c>
      <c r="C159" s="7" t="s">
        <v>37</v>
      </c>
      <c r="D159" s="43">
        <v>50000</v>
      </c>
      <c r="E159" s="37">
        <v>37752</v>
      </c>
      <c r="F159" s="43">
        <v>60000</v>
      </c>
    </row>
    <row r="160" spans="1:6" hidden="1" outlineLevel="1" x14ac:dyDescent="0.2">
      <c r="A160" s="6"/>
      <c r="B160" s="6">
        <v>5171</v>
      </c>
      <c r="C160" s="7" t="s">
        <v>78</v>
      </c>
      <c r="D160" s="43">
        <v>30000</v>
      </c>
      <c r="E160" s="95">
        <v>0</v>
      </c>
      <c r="F160" s="43">
        <v>30000</v>
      </c>
    </row>
    <row r="161" spans="1:6" hidden="1" outlineLevel="1" x14ac:dyDescent="0.2">
      <c r="A161" s="6"/>
      <c r="B161" s="6">
        <v>5175</v>
      </c>
      <c r="C161" s="7" t="s">
        <v>180</v>
      </c>
      <c r="D161" s="43">
        <v>0</v>
      </c>
      <c r="E161" s="95">
        <v>8000</v>
      </c>
      <c r="F161" s="43">
        <v>0</v>
      </c>
    </row>
    <row r="162" spans="1:6" hidden="1" outlineLevel="1" x14ac:dyDescent="0.2">
      <c r="A162" s="6"/>
      <c r="B162" s="6">
        <v>5194</v>
      </c>
      <c r="C162" s="7" t="s">
        <v>175</v>
      </c>
      <c r="D162" s="43">
        <v>0</v>
      </c>
      <c r="E162" s="95">
        <v>14724</v>
      </c>
      <c r="F162" s="43">
        <v>0</v>
      </c>
    </row>
    <row r="163" spans="1:6" hidden="1" outlineLevel="1" x14ac:dyDescent="0.2">
      <c r="A163" s="6"/>
      <c r="B163" s="6">
        <v>5222</v>
      </c>
      <c r="C163" s="7" t="s">
        <v>176</v>
      </c>
      <c r="D163" s="43">
        <v>0</v>
      </c>
      <c r="E163" s="95">
        <v>0</v>
      </c>
      <c r="F163" s="43">
        <v>0</v>
      </c>
    </row>
    <row r="164" spans="1:6" hidden="1" outlineLevel="1" x14ac:dyDescent="0.2">
      <c r="A164" s="6"/>
      <c r="B164" s="6"/>
      <c r="C164" s="7"/>
      <c r="D164" s="43"/>
      <c r="E164" s="95"/>
      <c r="F164" s="43"/>
    </row>
    <row r="165" spans="1:6" s="13" customFormat="1" collapsed="1" x14ac:dyDescent="0.2">
      <c r="A165" s="10">
        <v>3613</v>
      </c>
      <c r="B165" s="10"/>
      <c r="C165" s="11" t="s">
        <v>64</v>
      </c>
      <c r="D165" s="38">
        <f>SUM(D166:D175)</f>
        <v>1005000</v>
      </c>
      <c r="E165" s="33">
        <f>SUM(E166:E175)</f>
        <v>1328242.8</v>
      </c>
      <c r="F165" s="38">
        <f>SUM(F166:F175)</f>
        <v>255000</v>
      </c>
    </row>
    <row r="166" spans="1:6" hidden="1" outlineLevel="1" x14ac:dyDescent="0.2">
      <c r="A166" s="6"/>
      <c r="B166" s="6">
        <v>5139</v>
      </c>
      <c r="C166" s="7" t="s">
        <v>24</v>
      </c>
      <c r="D166" s="43">
        <v>0</v>
      </c>
      <c r="E166" s="37">
        <v>1586</v>
      </c>
      <c r="F166" s="43">
        <v>0</v>
      </c>
    </row>
    <row r="167" spans="1:6" hidden="1" outlineLevel="1" x14ac:dyDescent="0.2">
      <c r="A167" s="6"/>
      <c r="B167" s="6">
        <v>5151</v>
      </c>
      <c r="C167" s="7" t="s">
        <v>177</v>
      </c>
      <c r="D167" s="43">
        <v>10000</v>
      </c>
      <c r="E167" s="37">
        <v>9047</v>
      </c>
      <c r="F167" s="43">
        <v>10000</v>
      </c>
    </row>
    <row r="168" spans="1:6" hidden="1" outlineLevel="1" x14ac:dyDescent="0.2">
      <c r="A168" s="6"/>
      <c r="B168" s="6">
        <v>5153</v>
      </c>
      <c r="C168" s="7" t="s">
        <v>178</v>
      </c>
      <c r="D168" s="43">
        <v>25000</v>
      </c>
      <c r="E168" s="37">
        <v>5132</v>
      </c>
      <c r="F168" s="43">
        <v>20000</v>
      </c>
    </row>
    <row r="169" spans="1:6" hidden="1" outlineLevel="1" x14ac:dyDescent="0.2">
      <c r="A169" s="6"/>
      <c r="B169" s="6">
        <v>5154</v>
      </c>
      <c r="C169" s="7" t="s">
        <v>174</v>
      </c>
      <c r="D169" s="43">
        <v>20000</v>
      </c>
      <c r="E169" s="37">
        <v>24705</v>
      </c>
      <c r="F169" s="43">
        <v>25000</v>
      </c>
    </row>
    <row r="170" spans="1:6" hidden="1" outlineLevel="1" x14ac:dyDescent="0.2">
      <c r="A170" s="6"/>
      <c r="B170" s="6">
        <v>5169</v>
      </c>
      <c r="C170" s="7" t="s">
        <v>37</v>
      </c>
      <c r="D170" s="43">
        <v>100000</v>
      </c>
      <c r="E170" s="37">
        <v>63010</v>
      </c>
      <c r="F170" s="43">
        <v>100000</v>
      </c>
    </row>
    <row r="171" spans="1:6" hidden="1" outlineLevel="1" x14ac:dyDescent="0.2">
      <c r="A171" s="6"/>
      <c r="B171" s="6">
        <v>5137</v>
      </c>
      <c r="C171" s="7" t="s">
        <v>213</v>
      </c>
      <c r="D171" s="43">
        <v>150000</v>
      </c>
      <c r="E171" s="37">
        <v>104677</v>
      </c>
      <c r="F171" s="43">
        <v>0</v>
      </c>
    </row>
    <row r="172" spans="1:6" hidden="1" outlineLevel="1" x14ac:dyDescent="0.2">
      <c r="A172" s="6"/>
      <c r="B172" s="6">
        <v>5171</v>
      </c>
      <c r="C172" s="7" t="s">
        <v>148</v>
      </c>
      <c r="D172" s="43">
        <v>100000</v>
      </c>
      <c r="E172" s="37">
        <v>291123.8</v>
      </c>
      <c r="F172" s="43">
        <v>100000</v>
      </c>
    </row>
    <row r="173" spans="1:6" hidden="1" outlineLevel="1" x14ac:dyDescent="0.2">
      <c r="A173" s="6"/>
      <c r="B173" s="6">
        <v>5362</v>
      </c>
      <c r="C173" s="7" t="s">
        <v>181</v>
      </c>
      <c r="D173" s="43">
        <v>0</v>
      </c>
      <c r="E173" s="37">
        <v>0</v>
      </c>
      <c r="F173" s="43">
        <v>0</v>
      </c>
    </row>
    <row r="174" spans="1:6" hidden="1" outlineLevel="1" x14ac:dyDescent="0.2">
      <c r="A174" s="6"/>
      <c r="B174" s="6">
        <v>6121</v>
      </c>
      <c r="C174" s="7" t="s">
        <v>183</v>
      </c>
      <c r="D174" s="43">
        <v>600000</v>
      </c>
      <c r="E174" s="37">
        <v>828962</v>
      </c>
      <c r="F174" s="43">
        <v>0</v>
      </c>
    </row>
    <row r="175" spans="1:6" hidden="1" outlineLevel="1" x14ac:dyDescent="0.2">
      <c r="A175" s="6"/>
      <c r="B175" s="6"/>
      <c r="C175" s="7"/>
      <c r="D175" s="43"/>
      <c r="E175" s="37"/>
      <c r="F175" s="43"/>
    </row>
    <row r="176" spans="1:6" s="13" customFormat="1" collapsed="1" x14ac:dyDescent="0.2">
      <c r="A176" s="10">
        <v>3631</v>
      </c>
      <c r="B176" s="10"/>
      <c r="C176" s="11" t="s">
        <v>66</v>
      </c>
      <c r="D176" s="38">
        <f>SUM(D177:D181)</f>
        <v>1200000</v>
      </c>
      <c r="E176" s="33">
        <f>SUM(E177:E181)</f>
        <v>1434126.74</v>
      </c>
      <c r="F176" s="38">
        <f>SUM(F177:F181)</f>
        <v>1220000</v>
      </c>
    </row>
    <row r="177" spans="1:6" hidden="1" outlineLevel="1" x14ac:dyDescent="0.2">
      <c r="A177" s="6"/>
      <c r="B177" s="6">
        <v>5139</v>
      </c>
      <c r="C177" s="7" t="s">
        <v>24</v>
      </c>
      <c r="D177" s="43">
        <v>0</v>
      </c>
      <c r="E177" s="37">
        <v>2424.84</v>
      </c>
      <c r="F177" s="43">
        <v>0</v>
      </c>
    </row>
    <row r="178" spans="1:6" hidden="1" outlineLevel="1" x14ac:dyDescent="0.2">
      <c r="A178" s="6"/>
      <c r="B178" s="6">
        <v>5154</v>
      </c>
      <c r="C178" s="7" t="s">
        <v>34</v>
      </c>
      <c r="D178" s="43">
        <v>350000</v>
      </c>
      <c r="E178" s="37">
        <v>341089</v>
      </c>
      <c r="F178" s="43">
        <v>370000</v>
      </c>
    </row>
    <row r="179" spans="1:6" hidden="1" outlineLevel="1" x14ac:dyDescent="0.2">
      <c r="A179" s="6"/>
      <c r="B179" s="6">
        <v>5171</v>
      </c>
      <c r="C179" s="7" t="s">
        <v>22</v>
      </c>
      <c r="D179" s="43">
        <v>250000</v>
      </c>
      <c r="E179" s="37">
        <v>156324.5</v>
      </c>
      <c r="F179" s="43">
        <v>250000</v>
      </c>
    </row>
    <row r="180" spans="1:6" hidden="1" outlineLevel="1" x14ac:dyDescent="0.2">
      <c r="A180" s="6"/>
      <c r="B180" s="6">
        <v>6121</v>
      </c>
      <c r="C180" s="7" t="s">
        <v>249</v>
      </c>
      <c r="D180" s="43">
        <v>600000</v>
      </c>
      <c r="E180" s="37">
        <v>934288.4</v>
      </c>
      <c r="F180" s="43">
        <v>600000</v>
      </c>
    </row>
    <row r="181" spans="1:6" hidden="1" outlineLevel="1" x14ac:dyDescent="0.2">
      <c r="A181" s="6"/>
      <c r="B181" s="6" t="s">
        <v>0</v>
      </c>
      <c r="C181" s="7" t="s">
        <v>0</v>
      </c>
      <c r="D181" s="43"/>
      <c r="E181" s="37"/>
      <c r="F181" s="43"/>
    </row>
    <row r="182" spans="1:6" s="13" customFormat="1" collapsed="1" x14ac:dyDescent="0.2">
      <c r="A182" s="10">
        <v>3632</v>
      </c>
      <c r="B182" s="10"/>
      <c r="C182" s="11" t="s">
        <v>133</v>
      </c>
      <c r="D182" s="38">
        <f t="shared" ref="D182" si="12">SUM(D183:D189)</f>
        <v>590000</v>
      </c>
      <c r="E182" s="33">
        <f t="shared" ref="E182:F182" si="13">SUM(E183:E189)</f>
        <v>821321</v>
      </c>
      <c r="F182" s="38">
        <f t="shared" si="13"/>
        <v>90000</v>
      </c>
    </row>
    <row r="183" spans="1:6" hidden="1" outlineLevel="1" x14ac:dyDescent="0.2">
      <c r="A183" s="6"/>
      <c r="B183" s="6">
        <v>5021</v>
      </c>
      <c r="C183" s="7" t="s">
        <v>30</v>
      </c>
      <c r="D183" s="43">
        <v>60000</v>
      </c>
      <c r="E183" s="37">
        <v>57000</v>
      </c>
      <c r="F183" s="43">
        <v>60000</v>
      </c>
    </row>
    <row r="184" spans="1:6" hidden="1" outlineLevel="1" x14ac:dyDescent="0.2">
      <c r="A184" s="6"/>
      <c r="B184" s="6">
        <v>5139</v>
      </c>
      <c r="C184" s="7" t="s">
        <v>20</v>
      </c>
      <c r="D184" s="43">
        <v>10000</v>
      </c>
      <c r="E184" s="37">
        <v>40168</v>
      </c>
      <c r="F184" s="43">
        <v>10000</v>
      </c>
    </row>
    <row r="185" spans="1:6" hidden="1" outlineLevel="1" x14ac:dyDescent="0.2">
      <c r="A185" s="6"/>
      <c r="B185" s="6">
        <v>5151</v>
      </c>
      <c r="C185" s="7" t="s">
        <v>33</v>
      </c>
      <c r="D185" s="43">
        <v>5000</v>
      </c>
      <c r="E185" s="37">
        <v>705</v>
      </c>
      <c r="F185" s="43">
        <v>5000</v>
      </c>
    </row>
    <row r="186" spans="1:6" hidden="1" outlineLevel="1" x14ac:dyDescent="0.2">
      <c r="A186" s="6"/>
      <c r="B186" s="6">
        <v>5169</v>
      </c>
      <c r="C186" s="7" t="s">
        <v>250</v>
      </c>
      <c r="D186" s="43">
        <v>505000</v>
      </c>
      <c r="E186" s="37">
        <v>401000</v>
      </c>
      <c r="F186" s="43">
        <v>5000</v>
      </c>
    </row>
    <row r="187" spans="1:6" hidden="1" outlineLevel="1" x14ac:dyDescent="0.2">
      <c r="A187" s="6"/>
      <c r="B187" s="6">
        <v>5171</v>
      </c>
      <c r="C187" s="7" t="s">
        <v>22</v>
      </c>
      <c r="D187" s="43">
        <v>10000</v>
      </c>
      <c r="E187" s="37">
        <v>0</v>
      </c>
      <c r="F187" s="43">
        <v>10000</v>
      </c>
    </row>
    <row r="188" spans="1:6" hidden="1" outlineLevel="1" x14ac:dyDescent="0.2">
      <c r="A188" s="6"/>
      <c r="B188" s="6">
        <v>6121</v>
      </c>
      <c r="C188" s="7" t="s">
        <v>68</v>
      </c>
      <c r="D188" s="43">
        <v>0</v>
      </c>
      <c r="E188" s="37">
        <v>322448</v>
      </c>
      <c r="F188" s="43">
        <v>0</v>
      </c>
    </row>
    <row r="189" spans="1:6" hidden="1" outlineLevel="1" x14ac:dyDescent="0.2">
      <c r="A189" s="6"/>
      <c r="B189" s="6" t="s">
        <v>0</v>
      </c>
      <c r="C189" s="7" t="s">
        <v>0</v>
      </c>
      <c r="D189" s="43"/>
      <c r="E189" s="37"/>
      <c r="F189" s="43"/>
    </row>
    <row r="190" spans="1:6" s="13" customFormat="1" collapsed="1" x14ac:dyDescent="0.2">
      <c r="A190" s="10">
        <v>3633</v>
      </c>
      <c r="B190" s="10"/>
      <c r="C190" s="11" t="s">
        <v>69</v>
      </c>
      <c r="D190" s="38">
        <f t="shared" ref="D190" si="14">SUM(D191:D194)</f>
        <v>40000</v>
      </c>
      <c r="E190" s="33">
        <f t="shared" ref="E190:F190" si="15">SUM(E191:E194)</f>
        <v>27104</v>
      </c>
      <c r="F190" s="38">
        <f t="shared" si="15"/>
        <v>40000</v>
      </c>
    </row>
    <row r="191" spans="1:6" hidden="1" outlineLevel="1" x14ac:dyDescent="0.2">
      <c r="A191" s="6"/>
      <c r="B191" s="6">
        <v>5169</v>
      </c>
      <c r="C191" s="7" t="s">
        <v>37</v>
      </c>
      <c r="D191" s="43">
        <v>0</v>
      </c>
      <c r="E191" s="37">
        <v>27104</v>
      </c>
      <c r="F191" s="43">
        <v>0</v>
      </c>
    </row>
    <row r="192" spans="1:6" hidden="1" outlineLevel="1" x14ac:dyDescent="0.2">
      <c r="A192" s="6"/>
      <c r="B192" s="6">
        <v>5171</v>
      </c>
      <c r="C192" s="7" t="s">
        <v>78</v>
      </c>
      <c r="D192" s="43">
        <v>20000</v>
      </c>
      <c r="E192" s="37">
        <v>0</v>
      </c>
      <c r="F192" s="43">
        <v>20000</v>
      </c>
    </row>
    <row r="193" spans="1:6" hidden="1" outlineLevel="1" x14ac:dyDescent="0.2">
      <c r="A193" s="6"/>
      <c r="B193" s="6">
        <v>6121</v>
      </c>
      <c r="C193" s="7" t="s">
        <v>251</v>
      </c>
      <c r="D193" s="43">
        <v>20000</v>
      </c>
      <c r="E193" s="37">
        <v>0</v>
      </c>
      <c r="F193" s="43">
        <v>20000</v>
      </c>
    </row>
    <row r="194" spans="1:6" hidden="1" outlineLevel="1" x14ac:dyDescent="0.2">
      <c r="A194" s="6"/>
      <c r="B194" s="6" t="s">
        <v>0</v>
      </c>
      <c r="C194" s="7" t="s">
        <v>0</v>
      </c>
      <c r="D194" s="43"/>
      <c r="E194" s="37"/>
      <c r="F194" s="43"/>
    </row>
    <row r="195" spans="1:6" s="13" customFormat="1" collapsed="1" x14ac:dyDescent="0.2">
      <c r="A195" s="10">
        <v>3635</v>
      </c>
      <c r="B195" s="10"/>
      <c r="C195" s="11" t="s">
        <v>70</v>
      </c>
      <c r="D195" s="75">
        <f t="shared" ref="D195" si="16">SUM(D196:D198)</f>
        <v>200000</v>
      </c>
      <c r="E195" s="33">
        <f t="shared" ref="E195:F195" si="17">SUM(E196:E198)</f>
        <v>200130</v>
      </c>
      <c r="F195" s="75">
        <f t="shared" si="17"/>
        <v>200000</v>
      </c>
    </row>
    <row r="196" spans="1:6" hidden="1" outlineLevel="1" x14ac:dyDescent="0.2">
      <c r="A196" s="6"/>
      <c r="B196" s="6">
        <v>5021</v>
      </c>
      <c r="C196" s="7" t="s">
        <v>30</v>
      </c>
      <c r="D196" s="43">
        <v>50000</v>
      </c>
      <c r="E196" s="37">
        <v>39200</v>
      </c>
      <c r="F196" s="43">
        <v>50000</v>
      </c>
    </row>
    <row r="197" spans="1:6" hidden="1" outlineLevel="1" x14ac:dyDescent="0.2">
      <c r="A197" s="6"/>
      <c r="B197" s="6">
        <v>5166</v>
      </c>
      <c r="C197" s="7" t="s">
        <v>37</v>
      </c>
      <c r="D197" s="43">
        <v>0</v>
      </c>
      <c r="E197" s="37">
        <v>160930</v>
      </c>
      <c r="F197" s="43">
        <v>0</v>
      </c>
    </row>
    <row r="198" spans="1:6" hidden="1" outlineLevel="1" x14ac:dyDescent="0.2">
      <c r="A198" s="6"/>
      <c r="B198" s="6">
        <v>6119</v>
      </c>
      <c r="C198" s="7" t="s">
        <v>71</v>
      </c>
      <c r="D198" s="43">
        <v>150000</v>
      </c>
      <c r="E198" s="37">
        <v>0</v>
      </c>
      <c r="F198" s="43">
        <v>150000</v>
      </c>
    </row>
    <row r="199" spans="1:6" hidden="1" outlineLevel="1" x14ac:dyDescent="0.2">
      <c r="A199" s="6"/>
      <c r="B199" s="6"/>
      <c r="C199" s="7"/>
      <c r="D199" s="43"/>
      <c r="E199" s="37"/>
      <c r="F199" s="43"/>
    </row>
    <row r="200" spans="1:6" s="13" customFormat="1" collapsed="1" x14ac:dyDescent="0.2">
      <c r="A200" s="10">
        <v>3636</v>
      </c>
      <c r="B200" s="10"/>
      <c r="C200" s="11" t="s">
        <v>143</v>
      </c>
      <c r="D200" s="38">
        <f>SUM(D201:D202)</f>
        <v>41200</v>
      </c>
      <c r="E200" s="33">
        <f>SUM(E201:E202)</f>
        <v>41115</v>
      </c>
      <c r="F200" s="38">
        <f>SUM(F201:F202)</f>
        <v>42300</v>
      </c>
    </row>
    <row r="201" spans="1:6" hidden="1" outlineLevel="1" x14ac:dyDescent="0.2">
      <c r="A201" s="36"/>
      <c r="B201" s="39">
        <v>5329</v>
      </c>
      <c r="C201" s="40" t="s">
        <v>214</v>
      </c>
      <c r="D201" s="43">
        <v>41200</v>
      </c>
      <c r="E201" s="37">
        <v>41115</v>
      </c>
      <c r="F201" s="43">
        <v>42300</v>
      </c>
    </row>
    <row r="202" spans="1:6" hidden="1" outlineLevel="1" x14ac:dyDescent="0.2">
      <c r="A202" s="6"/>
      <c r="B202" s="6"/>
      <c r="C202" s="7" t="s">
        <v>0</v>
      </c>
      <c r="D202" s="43"/>
      <c r="E202" s="37"/>
      <c r="F202" s="43"/>
    </row>
    <row r="203" spans="1:6" s="13" customFormat="1" collapsed="1" x14ac:dyDescent="0.2">
      <c r="A203" s="10">
        <v>3639</v>
      </c>
      <c r="B203" s="10"/>
      <c r="C203" s="11" t="s">
        <v>72</v>
      </c>
      <c r="D203" s="75">
        <f t="shared" ref="D203" si="18">SUM(D204:D214)</f>
        <v>337500</v>
      </c>
      <c r="E203" s="33">
        <f t="shared" ref="E203:F203" si="19">SUM(E204:E214)</f>
        <v>857626.3</v>
      </c>
      <c r="F203" s="75">
        <f t="shared" si="19"/>
        <v>360000</v>
      </c>
    </row>
    <row r="204" spans="1:6" hidden="1" outlineLevel="1" x14ac:dyDescent="0.2">
      <c r="A204" s="6"/>
      <c r="B204" s="6">
        <v>5137</v>
      </c>
      <c r="C204" s="7" t="s">
        <v>166</v>
      </c>
      <c r="D204" s="43">
        <v>0</v>
      </c>
      <c r="E204" s="37">
        <v>0</v>
      </c>
      <c r="F204" s="43">
        <v>0</v>
      </c>
    </row>
    <row r="205" spans="1:6" hidden="1" outlineLevel="1" x14ac:dyDescent="0.2">
      <c r="A205" s="6"/>
      <c r="B205" s="6">
        <v>5139</v>
      </c>
      <c r="C205" s="7" t="s">
        <v>75</v>
      </c>
      <c r="D205" s="43">
        <v>20000</v>
      </c>
      <c r="E205" s="37">
        <v>3914</v>
      </c>
      <c r="F205" s="43">
        <v>20000</v>
      </c>
    </row>
    <row r="206" spans="1:6" hidden="1" outlineLevel="1" x14ac:dyDescent="0.2">
      <c r="A206" s="6"/>
      <c r="B206" s="6">
        <v>5151</v>
      </c>
      <c r="C206" s="7" t="s">
        <v>177</v>
      </c>
      <c r="D206" s="43">
        <v>0</v>
      </c>
      <c r="E206" s="37">
        <v>1261</v>
      </c>
      <c r="F206" s="43">
        <v>0</v>
      </c>
    </row>
    <row r="207" spans="1:6" hidden="1" outlineLevel="1" x14ac:dyDescent="0.2">
      <c r="A207" s="6"/>
      <c r="B207" s="6">
        <v>5156</v>
      </c>
      <c r="C207" s="7" t="s">
        <v>76</v>
      </c>
      <c r="D207" s="43">
        <v>30000</v>
      </c>
      <c r="E207" s="37">
        <v>29956</v>
      </c>
      <c r="F207" s="43">
        <v>40000</v>
      </c>
    </row>
    <row r="208" spans="1:6" hidden="1" outlineLevel="1" x14ac:dyDescent="0.2">
      <c r="A208" s="6"/>
      <c r="B208" s="6">
        <v>5166</v>
      </c>
      <c r="C208" s="7" t="s">
        <v>77</v>
      </c>
      <c r="D208" s="43">
        <v>10000</v>
      </c>
      <c r="E208" s="37">
        <v>0</v>
      </c>
      <c r="F208" s="43">
        <v>10000</v>
      </c>
    </row>
    <row r="209" spans="1:6" hidden="1" outlineLevel="1" x14ac:dyDescent="0.2">
      <c r="A209" s="6"/>
      <c r="B209" s="6">
        <v>5169</v>
      </c>
      <c r="C209" s="7" t="s">
        <v>62</v>
      </c>
      <c r="D209" s="43">
        <v>100000</v>
      </c>
      <c r="E209" s="37">
        <v>51687.3</v>
      </c>
      <c r="F209" s="43">
        <v>100000</v>
      </c>
    </row>
    <row r="210" spans="1:6" hidden="1" outlineLevel="1" x14ac:dyDescent="0.2">
      <c r="A210" s="6"/>
      <c r="B210" s="6">
        <v>5171</v>
      </c>
      <c r="C210" s="7" t="s">
        <v>78</v>
      </c>
      <c r="D210" s="43">
        <v>50000</v>
      </c>
      <c r="E210" s="37">
        <v>4598</v>
      </c>
      <c r="F210" s="43">
        <v>50600</v>
      </c>
    </row>
    <row r="211" spans="1:6" hidden="1" outlineLevel="1" x14ac:dyDescent="0.2">
      <c r="A211" s="6"/>
      <c r="B211" s="6">
        <v>5221</v>
      </c>
      <c r="C211" s="7" t="s">
        <v>215</v>
      </c>
      <c r="D211" s="43">
        <v>27500</v>
      </c>
      <c r="E211" s="37">
        <v>27410</v>
      </c>
      <c r="F211" s="43">
        <v>29400</v>
      </c>
    </row>
    <row r="212" spans="1:6" hidden="1" outlineLevel="1" x14ac:dyDescent="0.2">
      <c r="A212" s="6"/>
      <c r="B212" s="6">
        <v>5362</v>
      </c>
      <c r="C212" s="7" t="s">
        <v>79</v>
      </c>
      <c r="D212" s="43">
        <v>100000</v>
      </c>
      <c r="E212" s="37">
        <v>36300</v>
      </c>
      <c r="F212" s="43">
        <v>100000</v>
      </c>
    </row>
    <row r="213" spans="1:6" hidden="1" outlineLevel="1" x14ac:dyDescent="0.2">
      <c r="A213" s="6"/>
      <c r="B213" s="6">
        <v>6121</v>
      </c>
      <c r="C213" s="7" t="s">
        <v>264</v>
      </c>
      <c r="D213" s="43">
        <v>0</v>
      </c>
      <c r="E213" s="37">
        <v>319500</v>
      </c>
      <c r="F213" s="43">
        <v>0</v>
      </c>
    </row>
    <row r="214" spans="1:6" hidden="1" outlineLevel="1" x14ac:dyDescent="0.2">
      <c r="A214" s="6"/>
      <c r="B214" s="6">
        <v>6130</v>
      </c>
      <c r="C214" s="7" t="s">
        <v>205</v>
      </c>
      <c r="D214" s="43">
        <v>0</v>
      </c>
      <c r="E214" s="37">
        <v>383000</v>
      </c>
      <c r="F214" s="43">
        <v>10000</v>
      </c>
    </row>
    <row r="215" spans="1:6" hidden="1" outlineLevel="1" x14ac:dyDescent="0.2">
      <c r="A215" s="6"/>
      <c r="B215" s="6"/>
      <c r="C215" s="7"/>
      <c r="D215" s="43"/>
      <c r="E215" s="37"/>
      <c r="F215" s="43"/>
    </row>
    <row r="216" spans="1:6" collapsed="1" x14ac:dyDescent="0.2">
      <c r="A216" s="10">
        <v>3721</v>
      </c>
      <c r="B216" s="10"/>
      <c r="C216" s="11" t="s">
        <v>80</v>
      </c>
      <c r="D216" s="38">
        <f>SUM(D217:D218)</f>
        <v>50000</v>
      </c>
      <c r="E216" s="33">
        <f>SUM(E217)</f>
        <v>29094</v>
      </c>
      <c r="F216" s="38">
        <f>SUM(F217:F218)</f>
        <v>50000</v>
      </c>
    </row>
    <row r="217" spans="1:6" hidden="1" outlineLevel="1" x14ac:dyDescent="0.2">
      <c r="A217" s="26"/>
      <c r="B217" s="6">
        <v>5169</v>
      </c>
      <c r="C217" s="7" t="s">
        <v>81</v>
      </c>
      <c r="D217" s="43">
        <v>50000</v>
      </c>
      <c r="E217" s="37">
        <v>29094</v>
      </c>
      <c r="F217" s="43">
        <v>50000</v>
      </c>
    </row>
    <row r="218" spans="1:6" hidden="1" outlineLevel="1" x14ac:dyDescent="0.2">
      <c r="A218" s="6"/>
      <c r="B218" s="6"/>
      <c r="C218" s="7"/>
      <c r="D218" s="43"/>
      <c r="E218" s="37"/>
      <c r="F218" s="43"/>
    </row>
    <row r="219" spans="1:6" collapsed="1" x14ac:dyDescent="0.2">
      <c r="A219" s="10">
        <v>3722</v>
      </c>
      <c r="B219" s="10"/>
      <c r="C219" s="11" t="s">
        <v>82</v>
      </c>
      <c r="D219" s="38">
        <f>SUM(D220:D221)</f>
        <v>1300000</v>
      </c>
      <c r="E219" s="33">
        <f>SUM(E220:E221)</f>
        <v>1333056</v>
      </c>
      <c r="F219" s="38">
        <f>SUM(F220:F221)</f>
        <v>3600000</v>
      </c>
    </row>
    <row r="220" spans="1:6" hidden="1" outlineLevel="1" x14ac:dyDescent="0.2">
      <c r="A220" s="10"/>
      <c r="B220" s="6">
        <v>5168</v>
      </c>
      <c r="C220" s="7" t="s">
        <v>16</v>
      </c>
      <c r="D220" s="43">
        <v>1300000</v>
      </c>
      <c r="E220" s="37">
        <v>1333056</v>
      </c>
      <c r="F220" s="43">
        <v>1500000</v>
      </c>
    </row>
    <row r="221" spans="1:6" hidden="1" outlineLevel="1" x14ac:dyDescent="0.2">
      <c r="A221" s="6"/>
      <c r="B221" s="6">
        <v>6121</v>
      </c>
      <c r="C221" s="7" t="s">
        <v>252</v>
      </c>
      <c r="D221" s="43">
        <v>0</v>
      </c>
      <c r="E221" s="37">
        <v>0</v>
      </c>
      <c r="F221" s="43">
        <v>2100000</v>
      </c>
    </row>
    <row r="222" spans="1:6" hidden="1" outlineLevel="1" x14ac:dyDescent="0.2">
      <c r="A222" s="6"/>
      <c r="B222" s="6"/>
      <c r="C222" s="7"/>
      <c r="D222" s="43"/>
      <c r="E222" s="37"/>
      <c r="F222" s="43"/>
    </row>
    <row r="223" spans="1:6" collapsed="1" x14ac:dyDescent="0.2">
      <c r="A223" s="10">
        <v>3745</v>
      </c>
      <c r="B223" s="10"/>
      <c r="C223" s="11" t="s">
        <v>85</v>
      </c>
      <c r="D223" s="38">
        <f>SUM(D224:D235)</f>
        <v>3650000</v>
      </c>
      <c r="E223" s="33">
        <f>SUM(E224:E235)</f>
        <v>2222046.09</v>
      </c>
      <c r="F223" s="38">
        <f>SUM(F224:F235)</f>
        <v>2457000</v>
      </c>
    </row>
    <row r="224" spans="1:6" hidden="1" outlineLevel="1" x14ac:dyDescent="0.2">
      <c r="A224" s="6"/>
      <c r="B224" s="6">
        <v>5021</v>
      </c>
      <c r="C224" s="7" t="s">
        <v>86</v>
      </c>
      <c r="D224" s="43">
        <v>130000</v>
      </c>
      <c r="E224" s="37">
        <v>113900</v>
      </c>
      <c r="F224" s="43">
        <v>160000</v>
      </c>
    </row>
    <row r="225" spans="1:6" hidden="1" outlineLevel="1" x14ac:dyDescent="0.2">
      <c r="A225" s="6"/>
      <c r="B225" s="6">
        <v>5136</v>
      </c>
      <c r="C225" s="7" t="s">
        <v>265</v>
      </c>
      <c r="D225" s="43">
        <v>0</v>
      </c>
      <c r="E225" s="37">
        <v>2225</v>
      </c>
      <c r="F225" s="43"/>
    </row>
    <row r="226" spans="1:6" hidden="1" outlineLevel="1" x14ac:dyDescent="0.2">
      <c r="A226" s="6"/>
      <c r="B226" s="6">
        <v>5137</v>
      </c>
      <c r="C226" s="7" t="s">
        <v>45</v>
      </c>
      <c r="D226" s="43">
        <v>60000</v>
      </c>
      <c r="E226" s="37">
        <v>543605</v>
      </c>
      <c r="F226" s="43">
        <v>60000</v>
      </c>
    </row>
    <row r="227" spans="1:6" hidden="1" outlineLevel="1" x14ac:dyDescent="0.2">
      <c r="A227" s="6"/>
      <c r="B227" s="6">
        <v>5139</v>
      </c>
      <c r="C227" s="7" t="s">
        <v>20</v>
      </c>
      <c r="D227" s="43">
        <v>1100000</v>
      </c>
      <c r="E227" s="37">
        <v>116365</v>
      </c>
      <c r="F227" s="43">
        <v>1120000</v>
      </c>
    </row>
    <row r="228" spans="1:6" hidden="1" outlineLevel="1" x14ac:dyDescent="0.2">
      <c r="A228" s="6"/>
      <c r="B228" s="6">
        <v>5156</v>
      </c>
      <c r="C228" s="7" t="s">
        <v>87</v>
      </c>
      <c r="D228" s="43">
        <v>50000</v>
      </c>
      <c r="E228" s="37">
        <v>35125</v>
      </c>
      <c r="F228" s="43">
        <v>50000</v>
      </c>
    </row>
    <row r="229" spans="1:6" hidden="1" outlineLevel="1" x14ac:dyDescent="0.2">
      <c r="A229" s="6"/>
      <c r="B229" s="6">
        <v>5166</v>
      </c>
      <c r="C229" s="7" t="s">
        <v>165</v>
      </c>
      <c r="D229" s="43">
        <v>0</v>
      </c>
      <c r="E229" s="37">
        <v>0</v>
      </c>
      <c r="F229" s="43">
        <v>0</v>
      </c>
    </row>
    <row r="230" spans="1:6" hidden="1" outlineLevel="1" x14ac:dyDescent="0.2">
      <c r="A230" s="6"/>
      <c r="B230" s="6">
        <v>5169</v>
      </c>
      <c r="C230" s="7" t="s">
        <v>16</v>
      </c>
      <c r="D230" s="43">
        <v>300000</v>
      </c>
      <c r="E230" s="37">
        <v>670136.09</v>
      </c>
      <c r="F230" s="43">
        <v>300000</v>
      </c>
    </row>
    <row r="231" spans="1:6" hidden="1" outlineLevel="1" x14ac:dyDescent="0.2">
      <c r="A231" s="6"/>
      <c r="B231" s="6">
        <v>5169</v>
      </c>
      <c r="C231" s="7" t="s">
        <v>253</v>
      </c>
      <c r="D231" s="43">
        <v>0</v>
      </c>
      <c r="E231" s="37">
        <v>0</v>
      </c>
      <c r="F231" s="43">
        <v>207000</v>
      </c>
    </row>
    <row r="232" spans="1:6" hidden="1" outlineLevel="1" x14ac:dyDescent="0.2">
      <c r="A232" s="6"/>
      <c r="B232" s="6">
        <v>5171</v>
      </c>
      <c r="C232" s="7" t="s">
        <v>22</v>
      </c>
      <c r="D232" s="43">
        <v>60000</v>
      </c>
      <c r="E232" s="37">
        <v>44231</v>
      </c>
      <c r="F232" s="43">
        <v>60000</v>
      </c>
    </row>
    <row r="233" spans="1:6" hidden="1" outlineLevel="1" x14ac:dyDescent="0.2">
      <c r="A233" s="53"/>
      <c r="B233" s="53">
        <v>5192</v>
      </c>
      <c r="C233" s="54" t="s">
        <v>259</v>
      </c>
      <c r="D233" s="62">
        <v>0</v>
      </c>
      <c r="E233" s="99">
        <v>2819</v>
      </c>
      <c r="F233" s="62">
        <v>0</v>
      </c>
    </row>
    <row r="234" spans="1:6" hidden="1" outlineLevel="1" x14ac:dyDescent="0.2">
      <c r="A234" s="53"/>
      <c r="B234" s="53">
        <v>6121</v>
      </c>
      <c r="C234" s="54" t="s">
        <v>270</v>
      </c>
      <c r="D234" s="62">
        <v>1500000</v>
      </c>
      <c r="E234" s="99">
        <v>0</v>
      </c>
      <c r="F234" s="62">
        <v>0</v>
      </c>
    </row>
    <row r="235" spans="1:6" hidden="1" outlineLevel="1" x14ac:dyDescent="0.2">
      <c r="A235" s="53"/>
      <c r="B235" s="53">
        <v>6122</v>
      </c>
      <c r="C235" s="54" t="s">
        <v>216</v>
      </c>
      <c r="D235" s="62">
        <v>450000</v>
      </c>
      <c r="E235" s="99">
        <v>693640</v>
      </c>
      <c r="F235" s="62">
        <v>500000</v>
      </c>
    </row>
    <row r="236" spans="1:6" hidden="1" outlineLevel="1" x14ac:dyDescent="0.2">
      <c r="A236" s="53"/>
      <c r="B236" s="53"/>
      <c r="C236" s="54"/>
      <c r="D236" s="62"/>
      <c r="E236" s="99"/>
      <c r="F236" s="62"/>
    </row>
    <row r="237" spans="1:6" s="13" customFormat="1" collapsed="1" x14ac:dyDescent="0.2">
      <c r="A237" s="57">
        <v>4341</v>
      </c>
      <c r="B237" s="57"/>
      <c r="C237" s="58" t="s">
        <v>154</v>
      </c>
      <c r="D237" s="67">
        <f>SUM(D238:D241)</f>
        <v>60000</v>
      </c>
      <c r="E237" s="100">
        <f>SUM(E238:E241)</f>
        <v>0</v>
      </c>
      <c r="F237" s="67">
        <f>SUM(F238:F241)</f>
        <v>60000</v>
      </c>
    </row>
    <row r="238" spans="1:6" hidden="1" outlineLevel="1" x14ac:dyDescent="0.2">
      <c r="A238" s="48"/>
      <c r="B238" s="48">
        <v>5223</v>
      </c>
      <c r="C238" s="49" t="s">
        <v>207</v>
      </c>
      <c r="D238" s="63">
        <v>20000</v>
      </c>
      <c r="E238" s="97">
        <v>0</v>
      </c>
      <c r="F238" s="63">
        <v>20000</v>
      </c>
    </row>
    <row r="239" spans="1:6" hidden="1" outlineLevel="1" x14ac:dyDescent="0.2">
      <c r="A239" s="48"/>
      <c r="B239" s="48">
        <v>5229</v>
      </c>
      <c r="C239" s="60" t="s">
        <v>88</v>
      </c>
      <c r="D239" s="71">
        <v>20000</v>
      </c>
      <c r="E239" s="101">
        <v>0</v>
      </c>
      <c r="F239" s="71">
        <v>20000</v>
      </c>
    </row>
    <row r="240" spans="1:6" hidden="1" outlineLevel="1" x14ac:dyDescent="0.2">
      <c r="A240" s="48"/>
      <c r="B240" s="48">
        <v>5321</v>
      </c>
      <c r="C240" s="60" t="s">
        <v>206</v>
      </c>
      <c r="D240" s="71">
        <v>20000</v>
      </c>
      <c r="E240" s="101">
        <v>0</v>
      </c>
      <c r="F240" s="71">
        <v>20000</v>
      </c>
    </row>
    <row r="241" spans="1:6" hidden="1" outlineLevel="1" x14ac:dyDescent="0.2">
      <c r="A241" s="48"/>
      <c r="B241" s="48"/>
      <c r="C241" s="49"/>
      <c r="D241" s="65"/>
      <c r="E241" s="105"/>
      <c r="F241" s="65"/>
    </row>
    <row r="242" spans="1:6" s="13" customFormat="1" collapsed="1" x14ac:dyDescent="0.2">
      <c r="A242" s="55">
        <v>5512</v>
      </c>
      <c r="B242" s="55"/>
      <c r="C242" s="56" t="s">
        <v>89</v>
      </c>
      <c r="D242" s="69">
        <f>SUM(D243:D244)</f>
        <v>17100</v>
      </c>
      <c r="E242" s="102">
        <f>SUM(E243:E243)</f>
        <v>17100</v>
      </c>
      <c r="F242" s="69">
        <f>SUM(F243:F244)</f>
        <v>17100</v>
      </c>
    </row>
    <row r="243" spans="1:6" hidden="1" outlineLevel="1" x14ac:dyDescent="0.2">
      <c r="A243" s="6"/>
      <c r="B243" s="6">
        <v>5321</v>
      </c>
      <c r="C243" s="7" t="s">
        <v>90</v>
      </c>
      <c r="D243" s="43">
        <v>17100</v>
      </c>
      <c r="E243" s="37">
        <v>17100</v>
      </c>
      <c r="F243" s="43">
        <v>17100</v>
      </c>
    </row>
    <row r="244" spans="1:6" hidden="1" outlineLevel="1" x14ac:dyDescent="0.2">
      <c r="A244" s="6"/>
      <c r="B244" s="6"/>
      <c r="C244" s="7"/>
      <c r="D244" s="43"/>
      <c r="E244" s="37"/>
      <c r="F244" s="43"/>
    </row>
    <row r="245" spans="1:6" s="13" customFormat="1" collapsed="1" x14ac:dyDescent="0.2">
      <c r="A245" s="10">
        <v>5212</v>
      </c>
      <c r="B245" s="10"/>
      <c r="C245" s="11" t="s">
        <v>115</v>
      </c>
      <c r="D245" s="70">
        <f>SUM(D246:D247)</f>
        <v>100000</v>
      </c>
      <c r="E245" s="33">
        <f>SUM(E246:E247)</f>
        <v>0</v>
      </c>
      <c r="F245" s="70">
        <f>SUM(F246:F247)</f>
        <v>100000</v>
      </c>
    </row>
    <row r="246" spans="1:6" hidden="1" outlineLevel="1" x14ac:dyDescent="0.2">
      <c r="A246" s="6"/>
      <c r="B246" s="6">
        <v>5901</v>
      </c>
      <c r="C246" s="7" t="s">
        <v>117</v>
      </c>
      <c r="D246" s="73">
        <v>100000</v>
      </c>
      <c r="E246" s="103">
        <v>0</v>
      </c>
      <c r="F246" s="73">
        <v>100000</v>
      </c>
    </row>
    <row r="247" spans="1:6" hidden="1" outlineLevel="1" x14ac:dyDescent="0.2">
      <c r="A247" s="30"/>
      <c r="B247" s="30"/>
      <c r="C247" s="31"/>
      <c r="D247" s="72"/>
      <c r="E247" s="103"/>
      <c r="F247" s="72"/>
    </row>
    <row r="248" spans="1:6" s="13" customFormat="1" collapsed="1" x14ac:dyDescent="0.2">
      <c r="A248" s="10">
        <v>6112</v>
      </c>
      <c r="B248" s="10"/>
      <c r="C248" s="11" t="s">
        <v>91</v>
      </c>
      <c r="D248" s="75">
        <f t="shared" ref="D248" si="20">SUM(D249:D255)</f>
        <v>2700000</v>
      </c>
      <c r="E248" s="33">
        <f t="shared" ref="E248:F248" si="21">SUM(E249:E255)</f>
        <v>2485234.31</v>
      </c>
      <c r="F248" s="75">
        <f t="shared" si="21"/>
        <v>2775000</v>
      </c>
    </row>
    <row r="249" spans="1:6" hidden="1" outlineLevel="1" x14ac:dyDescent="0.2">
      <c r="A249" s="6"/>
      <c r="B249" s="6">
        <v>5021</v>
      </c>
      <c r="C249" s="7" t="s">
        <v>30</v>
      </c>
      <c r="D249" s="43">
        <v>200000</v>
      </c>
      <c r="E249" s="37">
        <v>208388.31</v>
      </c>
      <c r="F249" s="43">
        <v>200000</v>
      </c>
    </row>
    <row r="250" spans="1:6" hidden="1" outlineLevel="1" x14ac:dyDescent="0.2">
      <c r="A250" s="6"/>
      <c r="B250" s="6">
        <v>5023</v>
      </c>
      <c r="C250" s="7" t="s">
        <v>149</v>
      </c>
      <c r="D250" s="43">
        <v>2015000</v>
      </c>
      <c r="E250" s="37">
        <v>1826818</v>
      </c>
      <c r="F250" s="43">
        <v>2000000</v>
      </c>
    </row>
    <row r="251" spans="1:6" hidden="1" outlineLevel="1" x14ac:dyDescent="0.2">
      <c r="A251" s="6"/>
      <c r="B251" s="6">
        <v>5031</v>
      </c>
      <c r="C251" s="7" t="s">
        <v>92</v>
      </c>
      <c r="D251" s="43">
        <v>300000</v>
      </c>
      <c r="E251" s="37">
        <v>287453</v>
      </c>
      <c r="F251" s="43">
        <v>360000</v>
      </c>
    </row>
    <row r="252" spans="1:6" hidden="1" outlineLevel="1" x14ac:dyDescent="0.2">
      <c r="A252" s="6"/>
      <c r="B252" s="6">
        <v>5032</v>
      </c>
      <c r="C252" s="7" t="s">
        <v>93</v>
      </c>
      <c r="D252" s="43">
        <v>150000</v>
      </c>
      <c r="E252" s="37">
        <v>147148</v>
      </c>
      <c r="F252" s="43">
        <v>180000</v>
      </c>
    </row>
    <row r="253" spans="1:6" hidden="1" outlineLevel="1" x14ac:dyDescent="0.2">
      <c r="A253" s="6"/>
      <c r="B253" s="6">
        <v>5162</v>
      </c>
      <c r="C253" s="7" t="s">
        <v>94</v>
      </c>
      <c r="D253" s="43">
        <v>15000</v>
      </c>
      <c r="E253" s="37">
        <v>11927</v>
      </c>
      <c r="F253" s="43">
        <v>15000</v>
      </c>
    </row>
    <row r="254" spans="1:6" hidden="1" outlineLevel="1" x14ac:dyDescent="0.2">
      <c r="A254" s="6"/>
      <c r="B254" s="6">
        <v>5167</v>
      </c>
      <c r="C254" s="7" t="s">
        <v>95</v>
      </c>
      <c r="D254" s="43">
        <v>10000</v>
      </c>
      <c r="E254" s="37">
        <v>3500</v>
      </c>
      <c r="F254" s="43">
        <v>10000</v>
      </c>
    </row>
    <row r="255" spans="1:6" hidden="1" outlineLevel="1" x14ac:dyDescent="0.2">
      <c r="A255" s="6"/>
      <c r="B255" s="6">
        <v>5173</v>
      </c>
      <c r="C255" s="7" t="s">
        <v>96</v>
      </c>
      <c r="D255" s="43">
        <v>10000</v>
      </c>
      <c r="E255" s="37">
        <v>0</v>
      </c>
      <c r="F255" s="43">
        <v>10000</v>
      </c>
    </row>
    <row r="256" spans="1:6" hidden="1" outlineLevel="1" x14ac:dyDescent="0.2">
      <c r="A256" s="6"/>
      <c r="B256" s="6"/>
      <c r="C256" s="7"/>
      <c r="D256" s="43"/>
      <c r="E256" s="37"/>
      <c r="F256" s="43"/>
    </row>
    <row r="257" spans="1:6" s="32" customFormat="1" collapsed="1" x14ac:dyDescent="0.2">
      <c r="A257" s="28">
        <v>6115</v>
      </c>
      <c r="B257" s="28"/>
      <c r="C257" s="29" t="s">
        <v>266</v>
      </c>
      <c r="D257" s="75">
        <f>SUM(D258:D260)</f>
        <v>0</v>
      </c>
      <c r="E257" s="33">
        <f>SUM(E258:E260)</f>
        <v>44724</v>
      </c>
      <c r="F257" s="75">
        <f>SUM(F258:F260)</f>
        <v>0</v>
      </c>
    </row>
    <row r="258" spans="1:6" hidden="1" outlineLevel="1" x14ac:dyDescent="0.2">
      <c r="A258" s="6"/>
      <c r="B258" s="6">
        <v>5021</v>
      </c>
      <c r="C258" s="7" t="s">
        <v>86</v>
      </c>
      <c r="D258" s="43">
        <v>0</v>
      </c>
      <c r="E258" s="37">
        <v>40836</v>
      </c>
      <c r="F258" s="43">
        <v>0</v>
      </c>
    </row>
    <row r="259" spans="1:6" hidden="1" outlineLevel="1" x14ac:dyDescent="0.2">
      <c r="A259" s="6"/>
      <c r="B259" s="6">
        <v>5169</v>
      </c>
      <c r="C259" s="7" t="s">
        <v>62</v>
      </c>
      <c r="D259" s="43">
        <v>0</v>
      </c>
      <c r="E259" s="37">
        <v>1130</v>
      </c>
      <c r="F259" s="43">
        <v>0</v>
      </c>
    </row>
    <row r="260" spans="1:6" hidden="1" outlineLevel="1" x14ac:dyDescent="0.2">
      <c r="A260" s="6"/>
      <c r="B260" s="6">
        <v>5175</v>
      </c>
      <c r="C260" s="7" t="s">
        <v>180</v>
      </c>
      <c r="D260" s="43">
        <v>0</v>
      </c>
      <c r="E260" s="37">
        <v>2758</v>
      </c>
      <c r="F260" s="43">
        <v>0</v>
      </c>
    </row>
    <row r="261" spans="1:6" hidden="1" outlineLevel="1" x14ac:dyDescent="0.2">
      <c r="A261" s="6"/>
      <c r="B261" s="6"/>
      <c r="C261" s="7"/>
      <c r="D261" s="43"/>
      <c r="E261" s="37"/>
      <c r="F261" s="43"/>
    </row>
    <row r="262" spans="1:6" collapsed="1" x14ac:dyDescent="0.2">
      <c r="A262" s="28">
        <v>6118</v>
      </c>
      <c r="B262" s="28"/>
      <c r="C262" s="29" t="s">
        <v>217</v>
      </c>
      <c r="D262" s="75">
        <f>SUM(D263:D265)</f>
        <v>52500</v>
      </c>
      <c r="E262" s="33">
        <f>SUM(E263:E265)</f>
        <v>34903</v>
      </c>
      <c r="F262" s="75">
        <f>SUM(F263:F265)</f>
        <v>0</v>
      </c>
    </row>
    <row r="263" spans="1:6" hidden="1" outlineLevel="1" x14ac:dyDescent="0.2">
      <c r="A263" s="28"/>
      <c r="B263" s="39">
        <v>5021</v>
      </c>
      <c r="C263" s="40" t="s">
        <v>218</v>
      </c>
      <c r="D263" s="43">
        <v>30000</v>
      </c>
      <c r="E263" s="37">
        <v>30000</v>
      </c>
      <c r="F263" s="43">
        <v>0</v>
      </c>
    </row>
    <row r="264" spans="1:6" hidden="1" outlineLevel="1" x14ac:dyDescent="0.2">
      <c r="A264" s="28"/>
      <c r="B264" s="39">
        <v>5169</v>
      </c>
      <c r="C264" s="40" t="s">
        <v>219</v>
      </c>
      <c r="D264" s="43">
        <v>18700</v>
      </c>
      <c r="E264" s="37">
        <v>1159</v>
      </c>
      <c r="F264" s="43">
        <v>0</v>
      </c>
    </row>
    <row r="265" spans="1:6" hidden="1" outlineLevel="1" x14ac:dyDescent="0.2">
      <c r="A265" s="6"/>
      <c r="B265" s="6">
        <v>5175</v>
      </c>
      <c r="C265" s="40" t="s">
        <v>180</v>
      </c>
      <c r="D265" s="43">
        <v>3800</v>
      </c>
      <c r="E265" s="37">
        <v>3744</v>
      </c>
      <c r="F265" s="43">
        <v>0</v>
      </c>
    </row>
    <row r="266" spans="1:6" hidden="1" outlineLevel="1" x14ac:dyDescent="0.2">
      <c r="A266" s="6"/>
      <c r="B266" s="6"/>
      <c r="C266" s="7"/>
      <c r="D266" s="43"/>
      <c r="E266" s="37"/>
      <c r="F266" s="43"/>
    </row>
    <row r="267" spans="1:6" collapsed="1" x14ac:dyDescent="0.2">
      <c r="A267" s="10">
        <v>6171</v>
      </c>
      <c r="B267" s="10"/>
      <c r="C267" s="11" t="s">
        <v>97</v>
      </c>
      <c r="D267" s="38">
        <f>SUM(D268:D298)</f>
        <v>6060000</v>
      </c>
      <c r="E267" s="33">
        <f>SUM(E268:E298)</f>
        <v>6005963.1299999999</v>
      </c>
      <c r="F267" s="38">
        <f>SUM(F268:F298)</f>
        <v>6600000</v>
      </c>
    </row>
    <row r="268" spans="1:6" hidden="1" outlineLevel="1" x14ac:dyDescent="0.2">
      <c r="A268" s="6"/>
      <c r="B268" s="6">
        <v>5011</v>
      </c>
      <c r="C268" s="7" t="s">
        <v>100</v>
      </c>
      <c r="D268" s="43">
        <v>2500000</v>
      </c>
      <c r="E268" s="37">
        <v>2535894.69</v>
      </c>
      <c r="F268" s="43">
        <v>3000000</v>
      </c>
    </row>
    <row r="269" spans="1:6" hidden="1" outlineLevel="1" x14ac:dyDescent="0.2">
      <c r="A269" s="6"/>
      <c r="B269" s="6">
        <v>5021</v>
      </c>
      <c r="C269" s="7" t="s">
        <v>30</v>
      </c>
      <c r="D269" s="43">
        <v>95000</v>
      </c>
      <c r="E269" s="37">
        <v>6000</v>
      </c>
      <c r="F269" s="43">
        <v>100000</v>
      </c>
    </row>
    <row r="270" spans="1:6" hidden="1" outlineLevel="1" x14ac:dyDescent="0.2">
      <c r="A270" s="6"/>
      <c r="B270" s="6">
        <v>5031</v>
      </c>
      <c r="C270" s="7" t="s">
        <v>92</v>
      </c>
      <c r="D270" s="43">
        <v>530000</v>
      </c>
      <c r="E270" s="37">
        <v>633979</v>
      </c>
      <c r="F270" s="43">
        <v>550000</v>
      </c>
    </row>
    <row r="271" spans="1:6" hidden="1" outlineLevel="1" x14ac:dyDescent="0.2">
      <c r="A271" s="6"/>
      <c r="B271" s="6">
        <v>5032</v>
      </c>
      <c r="C271" s="7" t="s">
        <v>93</v>
      </c>
      <c r="D271" s="43">
        <v>210000</v>
      </c>
      <c r="E271" s="37">
        <v>228226</v>
      </c>
      <c r="F271" s="43">
        <v>270000</v>
      </c>
    </row>
    <row r="272" spans="1:6" hidden="1" outlineLevel="1" x14ac:dyDescent="0.2">
      <c r="A272" s="6"/>
      <c r="B272" s="6">
        <v>5038</v>
      </c>
      <c r="C272" s="7" t="s">
        <v>101</v>
      </c>
      <c r="D272" s="43">
        <v>10000</v>
      </c>
      <c r="E272" s="37">
        <v>12131</v>
      </c>
      <c r="F272" s="43">
        <v>15000</v>
      </c>
    </row>
    <row r="273" spans="1:6" hidden="1" outlineLevel="1" x14ac:dyDescent="0.2">
      <c r="A273" s="6"/>
      <c r="B273" s="6">
        <v>5132</v>
      </c>
      <c r="C273" s="7" t="s">
        <v>102</v>
      </c>
      <c r="D273" s="43">
        <v>40000</v>
      </c>
      <c r="E273" s="37">
        <v>12510</v>
      </c>
      <c r="F273" s="43">
        <v>40000</v>
      </c>
    </row>
    <row r="274" spans="1:6" hidden="1" outlineLevel="1" x14ac:dyDescent="0.2">
      <c r="A274" s="6"/>
      <c r="B274" s="6">
        <v>5136</v>
      </c>
      <c r="C274" s="7" t="s">
        <v>150</v>
      </c>
      <c r="D274" s="43">
        <v>200000</v>
      </c>
      <c r="E274" s="37">
        <v>5529</v>
      </c>
      <c r="F274" s="43">
        <v>20000</v>
      </c>
    </row>
    <row r="275" spans="1:6" hidden="1" outlineLevel="1" x14ac:dyDescent="0.2">
      <c r="A275" s="6"/>
      <c r="B275" s="6">
        <v>5137</v>
      </c>
      <c r="C275" s="7" t="s">
        <v>103</v>
      </c>
      <c r="D275" s="43">
        <v>40000</v>
      </c>
      <c r="E275" s="37">
        <v>181282</v>
      </c>
      <c r="F275" s="43">
        <v>120000</v>
      </c>
    </row>
    <row r="276" spans="1:6" hidden="1" outlineLevel="1" x14ac:dyDescent="0.2">
      <c r="A276" s="6"/>
      <c r="B276" s="6">
        <v>5138</v>
      </c>
      <c r="C276" s="7" t="s">
        <v>267</v>
      </c>
      <c r="D276" s="43">
        <v>0</v>
      </c>
      <c r="E276" s="37">
        <v>169950</v>
      </c>
      <c r="F276" s="43">
        <v>0</v>
      </c>
    </row>
    <row r="277" spans="1:6" hidden="1" outlineLevel="1" x14ac:dyDescent="0.2">
      <c r="A277" s="6"/>
      <c r="B277" s="6">
        <v>5139</v>
      </c>
      <c r="C277" s="7" t="s">
        <v>20</v>
      </c>
      <c r="D277" s="43">
        <v>130000</v>
      </c>
      <c r="E277" s="37">
        <v>76276</v>
      </c>
      <c r="F277" s="43">
        <v>130000</v>
      </c>
    </row>
    <row r="278" spans="1:6" hidden="1" outlineLevel="1" x14ac:dyDescent="0.2">
      <c r="A278" s="6"/>
      <c r="B278" s="6">
        <v>5151</v>
      </c>
      <c r="C278" s="7" t="s">
        <v>33</v>
      </c>
      <c r="D278" s="43">
        <v>5000</v>
      </c>
      <c r="E278" s="37">
        <v>2225</v>
      </c>
      <c r="F278" s="43">
        <v>5000</v>
      </c>
    </row>
    <row r="279" spans="1:6" hidden="1" outlineLevel="1" x14ac:dyDescent="0.2">
      <c r="A279" s="6"/>
      <c r="B279" s="6">
        <v>5154</v>
      </c>
      <c r="C279" s="7" t="s">
        <v>34</v>
      </c>
      <c r="D279" s="43">
        <v>180000</v>
      </c>
      <c r="E279" s="37">
        <v>163330</v>
      </c>
      <c r="F279" s="43">
        <v>180000</v>
      </c>
    </row>
    <row r="280" spans="1:6" hidden="1" outlineLevel="1" x14ac:dyDescent="0.2">
      <c r="A280" s="6"/>
      <c r="B280" s="6">
        <v>5161</v>
      </c>
      <c r="C280" s="7" t="s">
        <v>104</v>
      </c>
      <c r="D280" s="43">
        <v>25000</v>
      </c>
      <c r="E280" s="37">
        <v>14949</v>
      </c>
      <c r="F280" s="43">
        <v>25000</v>
      </c>
    </row>
    <row r="281" spans="1:6" hidden="1" outlineLevel="1" x14ac:dyDescent="0.2">
      <c r="A281" s="6"/>
      <c r="B281" s="6">
        <v>5162</v>
      </c>
      <c r="C281" s="7" t="s">
        <v>105</v>
      </c>
      <c r="D281" s="43">
        <v>60000</v>
      </c>
      <c r="E281" s="37">
        <v>47162</v>
      </c>
      <c r="F281" s="43">
        <v>60000</v>
      </c>
    </row>
    <row r="282" spans="1:6" hidden="1" outlineLevel="1" x14ac:dyDescent="0.2">
      <c r="A282" s="6"/>
      <c r="B282" s="6">
        <v>5166</v>
      </c>
      <c r="C282" s="7" t="s">
        <v>106</v>
      </c>
      <c r="D282" s="43">
        <v>500000</v>
      </c>
      <c r="E282" s="37">
        <v>238013.08</v>
      </c>
      <c r="F282" s="43">
        <v>500000</v>
      </c>
    </row>
    <row r="283" spans="1:6" hidden="1" outlineLevel="1" x14ac:dyDescent="0.2">
      <c r="A283" s="6"/>
      <c r="B283" s="6">
        <v>5167</v>
      </c>
      <c r="C283" s="7" t="s">
        <v>95</v>
      </c>
      <c r="D283" s="43">
        <v>50000</v>
      </c>
      <c r="E283" s="37">
        <v>46374</v>
      </c>
      <c r="F283" s="43">
        <v>50000</v>
      </c>
    </row>
    <row r="284" spans="1:6" hidden="1" outlineLevel="1" x14ac:dyDescent="0.2">
      <c r="A284" s="6"/>
      <c r="B284" s="6">
        <v>5168</v>
      </c>
      <c r="C284" s="7" t="s">
        <v>134</v>
      </c>
      <c r="D284" s="43">
        <v>100000</v>
      </c>
      <c r="E284" s="37">
        <v>9220.2000000000007</v>
      </c>
      <c r="F284" s="43">
        <v>100000</v>
      </c>
    </row>
    <row r="285" spans="1:6" hidden="1" outlineLevel="1" x14ac:dyDescent="0.2">
      <c r="A285" s="6"/>
      <c r="B285" s="6">
        <v>5169</v>
      </c>
      <c r="C285" s="7" t="s">
        <v>16</v>
      </c>
      <c r="D285" s="43">
        <v>530000</v>
      </c>
      <c r="E285" s="37">
        <v>762760.84</v>
      </c>
      <c r="F285" s="43">
        <v>800000</v>
      </c>
    </row>
    <row r="286" spans="1:6" hidden="1" outlineLevel="1" x14ac:dyDescent="0.2">
      <c r="A286" s="6"/>
      <c r="B286" s="6">
        <v>5171</v>
      </c>
      <c r="C286" s="7" t="s">
        <v>22</v>
      </c>
      <c r="D286" s="43">
        <v>20000</v>
      </c>
      <c r="E286" s="37">
        <v>7174</v>
      </c>
      <c r="F286" s="43">
        <v>20000</v>
      </c>
    </row>
    <row r="287" spans="1:6" hidden="1" outlineLevel="1" x14ac:dyDescent="0.2">
      <c r="A287" s="6"/>
      <c r="B287" s="6">
        <v>5172</v>
      </c>
      <c r="C287" s="7" t="s">
        <v>107</v>
      </c>
      <c r="D287" s="43">
        <v>100000</v>
      </c>
      <c r="E287" s="37">
        <v>3380</v>
      </c>
      <c r="F287" s="43">
        <v>100000</v>
      </c>
    </row>
    <row r="288" spans="1:6" hidden="1" outlineLevel="1" x14ac:dyDescent="0.2">
      <c r="A288" s="6"/>
      <c r="B288" s="6">
        <v>5173</v>
      </c>
      <c r="C288" s="7" t="s">
        <v>96</v>
      </c>
      <c r="D288" s="43">
        <v>5000</v>
      </c>
      <c r="E288" s="37">
        <v>933</v>
      </c>
      <c r="F288" s="43">
        <v>5000</v>
      </c>
    </row>
    <row r="289" spans="1:6" hidden="1" outlineLevel="1" x14ac:dyDescent="0.2">
      <c r="A289" s="6"/>
      <c r="B289" s="6">
        <v>5175</v>
      </c>
      <c r="C289" s="7" t="s">
        <v>108</v>
      </c>
      <c r="D289" s="43">
        <v>15000</v>
      </c>
      <c r="E289" s="37">
        <v>18909</v>
      </c>
      <c r="F289" s="43">
        <v>20000</v>
      </c>
    </row>
    <row r="290" spans="1:6" hidden="1" outlineLevel="1" x14ac:dyDescent="0.2">
      <c r="A290" s="6"/>
      <c r="B290" s="6">
        <v>5194</v>
      </c>
      <c r="C290" s="7" t="s">
        <v>175</v>
      </c>
      <c r="D290" s="43">
        <v>0</v>
      </c>
      <c r="E290" s="37">
        <v>21431.9</v>
      </c>
      <c r="F290" s="43">
        <v>0</v>
      </c>
    </row>
    <row r="291" spans="1:6" hidden="1" outlineLevel="1" x14ac:dyDescent="0.2">
      <c r="A291" s="6"/>
      <c r="B291" s="6">
        <v>5321</v>
      </c>
      <c r="C291" s="7" t="s">
        <v>220</v>
      </c>
      <c r="D291" s="43">
        <v>35000</v>
      </c>
      <c r="E291" s="37">
        <v>30400</v>
      </c>
      <c r="F291" s="43">
        <v>35000</v>
      </c>
    </row>
    <row r="292" spans="1:6" s="13" customFormat="1" hidden="1" outlineLevel="1" x14ac:dyDescent="0.2">
      <c r="A292" s="6"/>
      <c r="B292" s="6">
        <v>5362</v>
      </c>
      <c r="C292" s="7" t="s">
        <v>181</v>
      </c>
      <c r="D292" s="43">
        <v>0</v>
      </c>
      <c r="E292" s="37">
        <v>1000</v>
      </c>
      <c r="F292" s="43">
        <v>0</v>
      </c>
    </row>
    <row r="293" spans="1:6" hidden="1" outlineLevel="1" x14ac:dyDescent="0.2">
      <c r="A293" s="6"/>
      <c r="B293" s="6">
        <v>5363</v>
      </c>
      <c r="C293" s="7" t="s">
        <v>144</v>
      </c>
      <c r="D293" s="43">
        <v>0</v>
      </c>
      <c r="E293" s="37">
        <v>519</v>
      </c>
      <c r="F293" s="43">
        <v>0</v>
      </c>
    </row>
    <row r="294" spans="1:6" hidden="1" outlineLevel="1" x14ac:dyDescent="0.2">
      <c r="A294" s="6"/>
      <c r="B294" s="6">
        <v>5424</v>
      </c>
      <c r="C294" s="7" t="s">
        <v>179</v>
      </c>
      <c r="D294" s="43">
        <v>20000</v>
      </c>
      <c r="E294" s="37">
        <v>14613</v>
      </c>
      <c r="F294" s="43">
        <v>30000</v>
      </c>
    </row>
    <row r="295" spans="1:6" s="13" customFormat="1" hidden="1" outlineLevel="1" x14ac:dyDescent="0.2">
      <c r="A295" s="6"/>
      <c r="B295" s="6">
        <v>6121</v>
      </c>
      <c r="C295" s="7" t="s">
        <v>272</v>
      </c>
      <c r="D295" s="43">
        <v>0</v>
      </c>
      <c r="E295" s="37">
        <v>658732.42000000004</v>
      </c>
      <c r="F295" s="43">
        <v>0</v>
      </c>
    </row>
    <row r="296" spans="1:6" hidden="1" outlineLevel="1" x14ac:dyDescent="0.2">
      <c r="A296" s="6"/>
      <c r="B296" s="6">
        <v>6122</v>
      </c>
      <c r="C296" s="7" t="s">
        <v>254</v>
      </c>
      <c r="D296" s="43">
        <v>0</v>
      </c>
      <c r="E296" s="37">
        <v>103059</v>
      </c>
      <c r="F296" s="43">
        <v>425000</v>
      </c>
    </row>
    <row r="297" spans="1:6" s="13" customFormat="1" hidden="1" outlineLevel="1" x14ac:dyDescent="0.2">
      <c r="A297" s="6"/>
      <c r="B297" s="6">
        <v>6171</v>
      </c>
      <c r="C297" s="7" t="s">
        <v>221</v>
      </c>
      <c r="D297" s="43">
        <v>660000</v>
      </c>
      <c r="E297" s="37">
        <v>0</v>
      </c>
      <c r="F297" s="43">
        <v>0</v>
      </c>
    </row>
    <row r="298" spans="1:6" hidden="1" outlineLevel="1" x14ac:dyDescent="0.2">
      <c r="A298" s="6"/>
      <c r="B298" s="6" t="s">
        <v>0</v>
      </c>
      <c r="C298" s="7" t="s">
        <v>0</v>
      </c>
      <c r="D298" s="43"/>
      <c r="E298" s="37"/>
      <c r="F298" s="43"/>
    </row>
    <row r="299" spans="1:6" hidden="1" outlineLevel="1" x14ac:dyDescent="0.2">
      <c r="A299" s="6"/>
      <c r="B299" s="6"/>
      <c r="C299" s="7"/>
      <c r="D299" s="43"/>
      <c r="E299" s="37"/>
      <c r="F299" s="43"/>
    </row>
    <row r="300" spans="1:6" s="32" customFormat="1" collapsed="1" x14ac:dyDescent="0.2">
      <c r="A300" s="10">
        <v>6310</v>
      </c>
      <c r="B300" s="10"/>
      <c r="C300" s="11" t="s">
        <v>109</v>
      </c>
      <c r="D300" s="38">
        <f t="shared" ref="D300" si="22">SUM(D301:D302)</f>
        <v>20000</v>
      </c>
      <c r="E300" s="33">
        <f t="shared" ref="E300:F300" si="23">SUM(E301:E302)</f>
        <v>17814.8</v>
      </c>
      <c r="F300" s="38">
        <f t="shared" si="23"/>
        <v>20000</v>
      </c>
    </row>
    <row r="301" spans="1:6" hidden="1" outlineLevel="1" x14ac:dyDescent="0.2">
      <c r="A301" s="6"/>
      <c r="B301" s="6">
        <v>5163</v>
      </c>
      <c r="C301" s="7" t="s">
        <v>111</v>
      </c>
      <c r="D301" s="43">
        <v>20000</v>
      </c>
      <c r="E301" s="37">
        <v>17814.8</v>
      </c>
      <c r="F301" s="43">
        <v>20000</v>
      </c>
    </row>
    <row r="302" spans="1:6" hidden="1" outlineLevel="1" x14ac:dyDescent="0.2">
      <c r="A302" s="6"/>
      <c r="B302" s="6"/>
      <c r="C302" s="7"/>
      <c r="D302" s="43"/>
      <c r="E302" s="37"/>
      <c r="F302" s="43"/>
    </row>
    <row r="303" spans="1:6" collapsed="1" x14ac:dyDescent="0.2">
      <c r="A303" s="10">
        <v>6320</v>
      </c>
      <c r="B303" s="10"/>
      <c r="C303" s="11" t="s">
        <v>112</v>
      </c>
      <c r="D303" s="75">
        <f>SUM(D304)</f>
        <v>140000</v>
      </c>
      <c r="E303" s="33">
        <f>SUM(E304)</f>
        <v>127501</v>
      </c>
      <c r="F303" s="75">
        <f>SUM(F304)</f>
        <v>140000</v>
      </c>
    </row>
    <row r="304" spans="1:6" s="13" customFormat="1" hidden="1" outlineLevel="1" x14ac:dyDescent="0.2">
      <c r="A304" s="6"/>
      <c r="B304" s="6">
        <v>5163</v>
      </c>
      <c r="C304" s="7" t="s">
        <v>113</v>
      </c>
      <c r="D304" s="43">
        <v>140000</v>
      </c>
      <c r="E304" s="37">
        <v>127501</v>
      </c>
      <c r="F304" s="43">
        <v>140000</v>
      </c>
    </row>
    <row r="305" spans="1:6" hidden="1" outlineLevel="1" x14ac:dyDescent="0.2">
      <c r="A305" s="6"/>
      <c r="B305" s="6"/>
      <c r="C305" s="7"/>
      <c r="D305" s="43"/>
      <c r="E305" s="37"/>
      <c r="F305" s="43"/>
    </row>
    <row r="306" spans="1:6" collapsed="1" x14ac:dyDescent="0.2">
      <c r="A306" s="28">
        <v>6330</v>
      </c>
      <c r="B306" s="28"/>
      <c r="C306" s="29" t="s">
        <v>208</v>
      </c>
      <c r="D306" s="75">
        <f t="shared" ref="D306" si="24">SUM(D307:D308)</f>
        <v>3450000</v>
      </c>
      <c r="E306" s="33">
        <f t="shared" ref="E306:F306" si="25">SUM(E307:E308)</f>
        <v>9037224.4800000004</v>
      </c>
      <c r="F306" s="75">
        <f t="shared" si="25"/>
        <v>3450000</v>
      </c>
    </row>
    <row r="307" spans="1:6" hidden="1" outlineLevel="1" x14ac:dyDescent="0.2">
      <c r="A307" s="6"/>
      <c r="B307" s="6">
        <v>5345</v>
      </c>
      <c r="C307" s="7" t="s">
        <v>209</v>
      </c>
      <c r="D307" s="43">
        <v>0</v>
      </c>
      <c r="E307" s="37">
        <v>9037224.4800000004</v>
      </c>
      <c r="F307" s="43">
        <v>0</v>
      </c>
    </row>
    <row r="308" spans="1:6" hidden="1" outlineLevel="1" x14ac:dyDescent="0.2">
      <c r="A308" s="6"/>
      <c r="B308" s="6">
        <v>5349</v>
      </c>
      <c r="C308" s="7" t="s">
        <v>210</v>
      </c>
      <c r="D308" s="43">
        <v>3450000</v>
      </c>
      <c r="E308" s="37">
        <v>0</v>
      </c>
      <c r="F308" s="43">
        <v>3450000</v>
      </c>
    </row>
    <row r="309" spans="1:6" hidden="1" outlineLevel="1" x14ac:dyDescent="0.2">
      <c r="A309" s="6"/>
      <c r="B309" s="6" t="s">
        <v>0</v>
      </c>
      <c r="C309" s="7" t="s">
        <v>0</v>
      </c>
      <c r="D309" s="43"/>
      <c r="E309" s="37"/>
      <c r="F309" s="43"/>
    </row>
    <row r="310" spans="1:6" collapsed="1" x14ac:dyDescent="0.2">
      <c r="A310" s="10">
        <v>6399</v>
      </c>
      <c r="B310" s="10"/>
      <c r="C310" s="11" t="s">
        <v>222</v>
      </c>
      <c r="D310" s="38">
        <f>SUM(D311:D315)</f>
        <v>2285000</v>
      </c>
      <c r="E310" s="33">
        <f t="shared" ref="E310" si="26">SUM(E311:E315)</f>
        <v>4875955.3</v>
      </c>
      <c r="F310" s="38">
        <f>SUM(F311:F315)</f>
        <v>5810900</v>
      </c>
    </row>
    <row r="311" spans="1:6" hidden="1" outlineLevel="1" x14ac:dyDescent="0.2">
      <c r="A311" s="6"/>
      <c r="B311" s="6">
        <v>5362</v>
      </c>
      <c r="C311" s="7" t="s">
        <v>256</v>
      </c>
      <c r="D311" s="43">
        <v>2225000</v>
      </c>
      <c r="E311" s="103">
        <v>3239069</v>
      </c>
      <c r="F311" s="43">
        <v>1260900</v>
      </c>
    </row>
    <row r="312" spans="1:6" hidden="1" outlineLevel="1" x14ac:dyDescent="0.2">
      <c r="A312" s="6"/>
      <c r="B312" s="6"/>
      <c r="C312" s="7" t="s">
        <v>255</v>
      </c>
      <c r="D312" s="43"/>
      <c r="E312" s="103"/>
      <c r="F312" s="43">
        <v>4500000</v>
      </c>
    </row>
    <row r="313" spans="1:6" hidden="1" outlineLevel="1" x14ac:dyDescent="0.2">
      <c r="A313" s="6"/>
      <c r="B313" s="6">
        <v>5363</v>
      </c>
      <c r="C313" s="7" t="s">
        <v>144</v>
      </c>
      <c r="D313" s="43">
        <v>60000</v>
      </c>
      <c r="E313" s="103">
        <v>2126.3000000000002</v>
      </c>
      <c r="F313" s="43">
        <v>50000</v>
      </c>
    </row>
    <row r="314" spans="1:6" s="18" customFormat="1" ht="15.95" hidden="1" customHeight="1" outlineLevel="1" x14ac:dyDescent="0.2">
      <c r="A314" s="6"/>
      <c r="B314" s="6">
        <v>5365</v>
      </c>
      <c r="C314" s="7" t="s">
        <v>182</v>
      </c>
      <c r="D314" s="43">
        <v>0</v>
      </c>
      <c r="E314" s="103">
        <v>1634760</v>
      </c>
      <c r="F314" s="43">
        <v>0</v>
      </c>
    </row>
    <row r="315" spans="1:6" s="18" customFormat="1" ht="14.25" hidden="1" outlineLevel="1" x14ac:dyDescent="0.2">
      <c r="A315" s="6"/>
      <c r="B315" s="6" t="s">
        <v>0</v>
      </c>
      <c r="C315" s="7" t="s">
        <v>0</v>
      </c>
      <c r="D315" s="43"/>
      <c r="E315" s="37" t="s">
        <v>0</v>
      </c>
      <c r="F315" s="43"/>
    </row>
    <row r="316" spans="1:6" s="21" customFormat="1" ht="15" collapsed="1" x14ac:dyDescent="0.25">
      <c r="A316" s="28">
        <v>6402</v>
      </c>
      <c r="B316" s="6"/>
      <c r="C316" s="29" t="s">
        <v>187</v>
      </c>
      <c r="D316" s="75">
        <f t="shared" ref="D316:E316" si="27">SUM(D318)</f>
        <v>13900</v>
      </c>
      <c r="E316" s="33">
        <f t="shared" si="27"/>
        <v>13894.8</v>
      </c>
      <c r="F316" s="75">
        <f>SUM(F317:F318)</f>
        <v>32900</v>
      </c>
    </row>
    <row r="317" spans="1:6" s="18" customFormat="1" ht="14.25" hidden="1" outlineLevel="1" x14ac:dyDescent="0.2">
      <c r="A317" s="28"/>
      <c r="B317" s="6">
        <v>5363</v>
      </c>
      <c r="C317" s="7" t="s">
        <v>257</v>
      </c>
      <c r="D317" s="74">
        <v>13900</v>
      </c>
      <c r="E317" s="37">
        <v>0</v>
      </c>
      <c r="F317" s="74">
        <v>17600</v>
      </c>
    </row>
    <row r="318" spans="1:6" hidden="1" outlineLevel="1" x14ac:dyDescent="0.2">
      <c r="A318" s="6"/>
      <c r="B318" s="6">
        <v>5364</v>
      </c>
      <c r="C318" s="7" t="s">
        <v>258</v>
      </c>
      <c r="D318" s="74">
        <v>13900</v>
      </c>
      <c r="E318" s="37">
        <v>13894.8</v>
      </c>
      <c r="F318" s="74">
        <v>15300</v>
      </c>
    </row>
    <row r="319" spans="1:6" hidden="1" outlineLevel="1" x14ac:dyDescent="0.2">
      <c r="A319" s="6"/>
      <c r="B319" s="6"/>
      <c r="C319" s="7"/>
      <c r="D319" s="74"/>
      <c r="E319" s="37"/>
      <c r="F319" s="74"/>
    </row>
    <row r="320" spans="1:6" ht="30" collapsed="1" x14ac:dyDescent="0.2">
      <c r="A320" s="15"/>
      <c r="B320" s="15"/>
      <c r="C320" s="16"/>
      <c r="D320" s="93" t="s">
        <v>238</v>
      </c>
      <c r="E320" s="87" t="s">
        <v>224</v>
      </c>
      <c r="F320" s="87" t="s">
        <v>239</v>
      </c>
    </row>
    <row r="321" spans="1:6" ht="14.25" x14ac:dyDescent="0.2">
      <c r="A321" s="15"/>
      <c r="B321" s="15"/>
      <c r="C321" s="16"/>
      <c r="D321" s="88" t="s">
        <v>0</v>
      </c>
      <c r="E321" s="88"/>
      <c r="F321" s="88"/>
    </row>
    <row r="322" spans="1:6" ht="15" x14ac:dyDescent="0.25">
      <c r="A322" s="16"/>
      <c r="B322" s="15"/>
      <c r="C322" s="20" t="s">
        <v>114</v>
      </c>
      <c r="D322" s="89">
        <f>D316+D310+D303+D300+D306+D267+D248+D245+D242+D237+D223+D219+D216+D203+D200+D195+D190+D182+D176+D165+D155+D146+D132+D129+D118+D104+D100+D94+D89+D85+D75+D67+D58+D55+D40+D34+D30+D21+D12+D9+D5+D262</f>
        <v>64471200</v>
      </c>
      <c r="E322" s="89">
        <f>E316+E310+E303+E300+E306+E267+E248+E245+E242+E237+E223+E219+E216+E203+E200+E195+E190+E182+E176+E165+E155+E146+E132+E129+E118+E104+E100+E94+E89+E85+E75+E67+E58+E55+E40+E34+E30+E21+E12+E9+E5+E262+E257</f>
        <v>69762679.039999992</v>
      </c>
      <c r="F322" s="89">
        <f>F316+F310+F303+F300+F306+F267+F248+F245+F242+F237+F223+F219+F216+F203+F200+F195+F190+F182+F176+F165+F155+F146+F132+F129+F118+F104+F100+F94+F89+F85+F75+F67+F58+F55+F40+F34+F30+F21+F12+F9+F5+F262+F257</f>
        <v>62157900</v>
      </c>
    </row>
    <row r="323" spans="1:6" ht="15" x14ac:dyDescent="0.25">
      <c r="A323" s="24"/>
      <c r="B323" s="24"/>
      <c r="C323" s="21"/>
      <c r="D323" s="90"/>
      <c r="E323" s="104"/>
      <c r="F323" s="104"/>
    </row>
    <row r="324" spans="1:6" x14ac:dyDescent="0.2">
      <c r="B324" s="34" t="s">
        <v>0</v>
      </c>
      <c r="C324" s="32" t="s">
        <v>0</v>
      </c>
    </row>
    <row r="325" spans="1:6" x14ac:dyDescent="0.2">
      <c r="A325" s="2"/>
      <c r="B325" s="1" t="s">
        <v>0</v>
      </c>
      <c r="C325" s="32" t="s">
        <v>0</v>
      </c>
    </row>
    <row r="326" spans="1:6" x14ac:dyDescent="0.2">
      <c r="A326" s="2"/>
      <c r="C326" s="22" t="s">
        <v>0</v>
      </c>
    </row>
    <row r="328" spans="1:6" x14ac:dyDescent="0.2">
      <c r="A328" s="2"/>
      <c r="C328" s="23" t="s">
        <v>0</v>
      </c>
    </row>
    <row r="329" spans="1:6" x14ac:dyDescent="0.2">
      <c r="A329" s="2"/>
      <c r="C329" s="23" t="s">
        <v>0</v>
      </c>
    </row>
    <row r="330" spans="1:6" x14ac:dyDescent="0.2">
      <c r="A330" s="2"/>
      <c r="C330" s="23" t="s">
        <v>0</v>
      </c>
    </row>
    <row r="331" spans="1:6" x14ac:dyDescent="0.2">
      <c r="A331" s="2"/>
      <c r="C331" s="23" t="s">
        <v>0</v>
      </c>
    </row>
    <row r="332" spans="1:6" x14ac:dyDescent="0.2">
      <c r="A332" s="2"/>
      <c r="C332" s="23"/>
    </row>
    <row r="333" spans="1:6" x14ac:dyDescent="0.2">
      <c r="A333" s="2"/>
      <c r="C333" s="23"/>
    </row>
  </sheetData>
  <dataConsolidate/>
  <mergeCells count="1">
    <mergeCell ref="A1:F1"/>
  </mergeCells>
  <pageMargins left="0.23622047244094491" right="0.23622047244094491" top="0.74803149606299213" bottom="0.74803149606299213" header="0.31496062992125984" footer="0.31496062992125984"/>
  <pageSetup paperSize="9" scale="8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zoomScaleNormal="100" workbookViewId="0">
      <selection activeCell="D7" sqref="D7"/>
    </sheetView>
  </sheetViews>
  <sheetFormatPr defaultColWidth="9.140625" defaultRowHeight="11.25" x14ac:dyDescent="0.2"/>
  <cols>
    <col min="1" max="1" width="33" style="25" customWidth="1"/>
    <col min="2" max="2" width="19.5703125" style="25" customWidth="1"/>
    <col min="3" max="3" width="20.140625" style="25" customWidth="1"/>
    <col min="4" max="4" width="19.28515625" style="25" customWidth="1"/>
    <col min="5" max="16384" width="9.140625" style="25"/>
  </cols>
  <sheetData>
    <row r="1" spans="1:4" ht="18" x14ac:dyDescent="0.25">
      <c r="A1" s="112" t="s">
        <v>188</v>
      </c>
      <c r="B1" s="112"/>
      <c r="C1" s="112"/>
      <c r="D1" s="112"/>
    </row>
    <row r="2" spans="1:4" ht="12.75" x14ac:dyDescent="0.2">
      <c r="A2" s="7"/>
      <c r="B2" s="78" t="s">
        <v>268</v>
      </c>
      <c r="C2" s="78" t="s">
        <v>224</v>
      </c>
      <c r="D2" s="78" t="s">
        <v>269</v>
      </c>
    </row>
    <row r="3" spans="1:4" s="81" customFormat="1" ht="29.45" customHeight="1" x14ac:dyDescent="0.2">
      <c r="A3" s="82" t="s">
        <v>189</v>
      </c>
      <c r="B3" s="79">
        <v>17654700</v>
      </c>
      <c r="C3" s="79">
        <v>6940633</v>
      </c>
      <c r="D3" s="80">
        <v>7500000</v>
      </c>
    </row>
    <row r="4" spans="1:4" s="81" customFormat="1" ht="12.75" x14ac:dyDescent="0.2">
      <c r="A4" s="29" t="s">
        <v>114</v>
      </c>
      <c r="B4" s="79">
        <v>17654700</v>
      </c>
      <c r="C4" s="79">
        <v>6940633</v>
      </c>
      <c r="D4" s="80">
        <v>7500000</v>
      </c>
    </row>
  </sheetData>
  <mergeCells count="1">
    <mergeCell ref="A1:D1"/>
  </mergeCells>
  <pageMargins left="0.70866141732283472" right="0.70866141732283472" top="0.78740157480314965" bottom="0.78740157480314965" header="0.31496062992125984" footer="0.31496062992125984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Příjmy</vt:lpstr>
      <vt:lpstr>Výdaje</vt:lpstr>
      <vt:lpstr>Financování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kadlecikova</cp:lastModifiedBy>
  <cp:lastPrinted>2019-05-02T10:55:54Z</cp:lastPrinted>
  <dcterms:created xsi:type="dcterms:W3CDTF">2012-11-26T07:16:31Z</dcterms:created>
  <dcterms:modified xsi:type="dcterms:W3CDTF">2019-05-02T10:56:08Z</dcterms:modified>
</cp:coreProperties>
</file>